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EEBFA94A-A5B3-42C8-A1A1-491D93B086B7}" xr6:coauthVersionLast="47" xr6:coauthVersionMax="47" xr10:uidLastSave="{00000000-0000-0000-0000-000000000000}"/>
  <workbookProtection workbookAlgorithmName="SHA-512" workbookHashValue="gWKIZ280I6/ws/y8g01tYHA0coDZ9zKPM1sgUChaQQnGS5AdkCqrG72GhRrZPi+yQbv8IW1814gM+agdGAMISQ==" workbookSaltValue="bSKISFsQO5UiNJ07BaxP3g==" workbookSpinCount="100000" lockStructure="1"/>
  <bookViews>
    <workbookView xWindow="3285" yWindow="292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<sst xmlns="http://schemas.openxmlformats.org/spreadsheetml/2006/main" count="394" uniqueCount="393">
  <si>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</si>
  <si>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</si>
  <si>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</si>
  <si>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</si>
  <si>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</si>
  <si>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</si>
  <si>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</si>
  <si>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</si>
  <si>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</si>
  <si>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</si>
  <si>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</si>
  <si>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</si>
  <si>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</si>
  <si>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</si>
  <si>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</si>
  <si>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</si>
  <si>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</si>
  <si>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</si>
  <si>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</si>
  <si>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</si>
  <si>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</si>
  <si>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</si>
  <si>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</si>
  <si>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</si>
  <si>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</si>
  <si>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</si>
  <si>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</si>
  <si>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</si>
  <si>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</si>
  <si>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</si>
  <si>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</si>
  <si>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</si>
  <si>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</si>
  <si>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</si>
  <si>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</si>
  <si>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</si>
  <si>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</si>
  <si>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</si>
  <si>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</si>
  <si>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</si>
  <si>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</si>
  <si>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</si>
  <si>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</si>
  <si>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</si>
  <si>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</si>
  <si>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</si>
  <si>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</si>
  <si>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</si>
  <si>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</si>
  <si>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</si>
  <si>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</si>
  <si>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</si>
  <si>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</si>
  <si>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</si>
  <si>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</si>
  <si>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</si>
  <si>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</si>
  <si>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</si>
  <si>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</si>
  <si>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</si>
  <si>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</si>
  <si>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</si>
  <si>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</si>
  <si>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</si>
  <si>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</si>
  <si>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</si>
  <si>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</si>
  <si>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</si>
  <si>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</si>
  <si>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</si>
  <si>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</si>
  <si>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</si>
  <si>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</si>
  <si>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</si>
  <si>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</si>
  <si>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</si>
  <si>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</si>
  <si>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</si>
  <si>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</si>
  <si>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</si>
  <si>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</si>
  <si>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</si>
  <si>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</si>
  <si>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</si>
  <si>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</si>
  <si>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</si>
  <si>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</si>
  <si>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</si>
  <si>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</si>
  <si>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</si>
  <si>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</si>
  <si>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</si>
  <si>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</si>
  <si>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</si>
  <si>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</si>
  <si>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</si>
  <si>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</si>
  <si>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</si>
  <si>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</si>
  <si>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</si>
  <si>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</si>
  <si>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</si>
  <si>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</si>
  <si>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</si>
  <si>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</si>
  <si>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</si>
  <si>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</si>
  <si>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</si>
  <si>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</si>
  <si>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</si>
  <si>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</si>
  <si>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</si>
  <si>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</si>
  <si>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</si>
  <si>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</si>
  <si>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</si>
  <si>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</si>
  <si>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</si>
  <si>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</si>
  <si>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</si>
  <si>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</si>
  <si>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</si>
  <si>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</si>
  <si>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</si>
  <si>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</si>
  <si>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</si>
  <si>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</si>
  <si>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</si>
  <si>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</si>
  <si>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</si>
  <si>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</si>
  <si>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</si>
  <si>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</si>
  <si>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</si>
  <si>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</si>
  <si>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</si>
  <si>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</si>
  <si>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</si>
  <si>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</si>
  <si>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</si>
  <si>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</si>
  <si>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</si>
  <si>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</si>
  <si>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</si>
  <si>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</si>
  <si>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</si>
  <si>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</si>
  <si>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</si>
  <si>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</si>
  <si>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</si>
  <si>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</si>
  <si>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</si>
  <si>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</si>
  <si>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</si>
  <si>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</si>
  <si>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</si>
  <si>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</si>
  <si>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</si>
  <si>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</si>
  <si>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</si>
  <si>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</si>
  <si>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</si>
  <si>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</si>
  <si>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</si>
  <si>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</si>
  <si>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</si>
  <si>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</si>
  <si>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</si>
  <si>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</si>
  <si>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</si>
  <si>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</si>
  <si>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</si>
  <si>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</si>
  <si>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</si>
  <si>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</si>
  <si>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</si>
  <si>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</si>
  <si>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</si>
  <si>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</si>
  <si>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</si>
  <si>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</si>
  <si>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</si>
  <si>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</si>
  <si>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</si>
  <si>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</si>
  <si>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</si>
  <si>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</si>
  <si>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</si>
  <si>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</si>
  <si>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</si>
  <si>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</si>
  <si>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</si>
  <si>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</si>
  <si>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</si>
  <si>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</si>
  <si>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</si>
  <si>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</si>
  <si>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</si>
  <si>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</si>
  <si>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</si>
  <si>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</si>
  <si>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</si>
  <si>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</si>
  <si>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</si>
  <si>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</si>
  <si>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</si>
  <si>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</si>
  <si>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</si>
  <si>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</si>
  <si>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</si>
  <si>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</si>
  <si>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</si>
  <si>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</si>
  <si>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</si>
  <si>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</si>
  <si>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</si>
  <si>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</si>
  <si>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</si>
  <si>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</si>
  <si>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</si>
  <si>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</si>
  <si>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</si>
  <si>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</si>
  <si>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</si>
  <si>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</si>
  <si>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</si>
  <si>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</si>
  <si>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</si>
  <si>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</si>
  <si>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</si>
  <si>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</si>
  <si>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</si>
  <si>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</si>
  <si>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</si>
  <si>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</si>
  <si>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</si>
  <si>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</si>
  <si>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</si>
  <si>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</si>
  <si>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</si>
  <si>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</si>
  <si>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</si>
  <si>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</si>
  <si>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</si>
  <si>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</si>
  <si>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</si>
  <si>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</si>
  <si>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</si>
  <si>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</si>
  <si>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</si>
  <si>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</si>
  <si>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</si>
  <si>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</si>
  <si>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</si>
  <si>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</si>
  <si>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</si>
  <si>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</si>
  <si>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</si>
  <si>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</si>
  <si>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</si>
  <si>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</si>
  <si>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</si>
  <si>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</si>
  <si>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</si>
  <si>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</si>
  <si>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</si>
  <si>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</si>
  <si>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</si>
  <si>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</si>
  <si>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</si>
  <si>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</si>
  <si>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</si>
  <si>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</si>
  <si>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</si>
  <si>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</si>
  <si>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</si>
  <si>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</si>
  <si>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</si>
  <si>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</si>
  <si>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</si>
  <si>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</si>
  <si>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</si>
  <si>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</si>
  <si>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</si>
  <si>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</si>
  <si>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</si>
  <si>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</si>
  <si>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</si>
  <si>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</si>
  <si>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</si>
  <si>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</si>
  <si>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</si>
  <si>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</si>
  <si>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</si>
  <si>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</si>
  <si>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</si>
  <si>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</si>
  <si>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</si>
  <si>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</si>
  <si>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</si>
  <si>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</si>
  <si>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</si>
  <si>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</si>
  <si>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</si>
  <si>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</si>
  <si>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</si>
  <si>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</si>
  <si>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</si>
  <si>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</si>
  <si>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</si>
  <si>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</si>
  <si>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</si>
  <si>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</si>
  <si>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</si>
  <si>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</si>
  <si>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</si>
  <si>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</si>
  <si>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</si>
  <si>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</si>
  <si>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</si>
  <si>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</si>
  <si>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</si>
  <si>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</si>
  <si>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</si>
  <si>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</si>
  <si>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</si>
  <si>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</si>
  <si>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</si>
  <si>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</si>
  <si>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</si>
  <si>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</si>
  <si>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</si>
  <si>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</si>
  <si>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</si>
  <si>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</si>
  <si>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</si>
  <si>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</si>
  <si>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</si>
  <si>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</si>
  <si>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</si>
  <si>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</si>
  <si>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</si>
  <si>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</si>
  <si>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</si>
  <si>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</si>
  <si>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</si>
  <si>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</si>
  <si>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</si>
  <si>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</si>
  <si>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</si>
  <si>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</si>
  <si>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</si>
  <si>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</si>
  <si>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</si>
  <si>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</si>
  <si>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</si>
  <si>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</si>
  <si>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</si>
  <si>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</si>
  <si>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</si>
  <si>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</si>
  <si>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</si>
  <si>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</si>
  <si>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</si>
  <si>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</si>
  <si>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</si>
  <si>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</si>
  <si>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</si>
  <si>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</si>
  <si>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</si>
  <si>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</si>
  <si>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</si>
  <si>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</si>
  <si>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</si>
  <si>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</si>
  <si>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</si>
  <si>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</si>
  <si>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</si>
  <si>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</si>
  <si>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</si>
  <si>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</si>
  <si>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</si>
  <si>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</si>
  <si>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</si>
  <si>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 xml:space="preserve">      Deterioro acumulado de bienes</t>
  </si>
  <si>
    <t>ESTADO ANALÍTICO DE SITUACIÓN FINANCIERA</t>
  </si>
  <si>
    <t>MUNICIPIO TAMAZULA DE GORDIANO</t>
  </si>
  <si>
    <t>DEL 1 DE ENERO AL 30 DE JUNIO DE 2023</t>
  </si>
  <si>
    <t>ING. RAÚL EVERARDO GUTIÉRREZ CASTAÑEDA</t>
  </si>
  <si>
    <t>MTRO. ARNOLDO SOLÓRZANO CUEVAS</t>
  </si>
  <si>
    <t>PRESIDENTE MUNICIPAL</t>
  </si>
  <si>
    <t>TESORERO MUNICIPAL</t>
  </si>
  <si>
    <t>ASEJ2023-14-20-04-2024-1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</si>
</sst>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88" activePane="bottomLeft" state="frozen"/>
      <selection activeCell="F8" sqref="F8"/>
      <selection pane="bottomLeft" activeCell="B5" sqref="B5:AE5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385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57" t="s">
        <v>1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2023</v>
      </c>
      <c r="AG5" s="5">
        <v>2022</v>
      </c>
      <c r="AH5" s="5" t="s">
        <v>2</v>
      </c>
      <c r="AI5" s="57" t="s">
        <v>1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2023</v>
      </c>
      <c r="BN5" s="5">
        <v>2022</v>
      </c>
    </row>
    <row r="6" spans="1:66" s="10" customFormat="1" ht="15" customHeight="1">
      <c r="A6" s="7">
        <v>10000</v>
      </c>
      <c r="B6" s="58" t="s">
        <v>3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4</v>
      </c>
      <c r="AI6" s="58" t="s">
        <v>5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6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7</v>
      </c>
      <c r="AI7" s="50" t="s">
        <v>8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9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26011834.629999999</v>
      </c>
      <c r="AG8" s="15">
        <f>SUM(AG9:AG15)</f>
        <v>6881157.7000000002</v>
      </c>
      <c r="AH8" s="13" t="s">
        <v>10</v>
      </c>
      <c r="AI8" s="51" t="s">
        <v>11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22296127.02</v>
      </c>
      <c r="BN8" s="15">
        <f>SUM(BN9:BN17)</f>
        <v>22886490.77</v>
      </c>
    </row>
    <row r="9" spans="1:66" s="10" customFormat="1" ht="15" customHeight="1">
      <c r="A9" s="16">
        <v>11110</v>
      </c>
      <c r="B9" s="52" t="s">
        <v>12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103115.73</v>
      </c>
      <c r="AG9" s="17">
        <v>-906622.8</v>
      </c>
      <c r="AH9" s="18" t="s">
        <v>13</v>
      </c>
      <c r="AI9" s="53" t="s">
        <v>14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7889.13</v>
      </c>
      <c r="BN9" s="17">
        <v>7889.13</v>
      </c>
    </row>
    <row r="10" spans="1:66" s="10" customFormat="1" ht="15" customHeight="1">
      <c r="A10" s="16">
        <v>11120</v>
      </c>
      <c r="B10" s="52" t="s">
        <v>15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25908718.899999999</v>
      </c>
      <c r="AG10" s="17">
        <v>7787780.5</v>
      </c>
      <c r="AH10" s="18" t="s">
        <v>16</v>
      </c>
      <c r="AI10" s="53" t="s">
        <v>17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2645735.35</v>
      </c>
      <c r="BN10" s="17">
        <v>3251178.09</v>
      </c>
    </row>
    <row r="11" spans="1:66" s="10" customFormat="1" ht="15" customHeight="1">
      <c r="A11" s="16">
        <v>11130</v>
      </c>
      <c r="B11" s="52" t="s">
        <v>18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19</v>
      </c>
      <c r="AI11" s="53" t="s">
        <v>20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21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22</v>
      </c>
      <c r="AI12" s="53" t="s">
        <v>23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24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25</v>
      </c>
      <c r="AI13" s="53" t="s">
        <v>26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298804.40999999997</v>
      </c>
      <c r="BN13" s="17">
        <v>299469.40999999997</v>
      </c>
    </row>
    <row r="14" spans="1:66" s="10" customFormat="1" ht="15" customHeight="1">
      <c r="A14" s="16">
        <v>11160</v>
      </c>
      <c r="B14" s="52" t="s">
        <v>27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28</v>
      </c>
      <c r="AI14" s="53" t="s">
        <v>29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30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31</v>
      </c>
      <c r="AI15" s="53" t="s">
        <v>32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15392665.59</v>
      </c>
      <c r="BN15" s="17">
        <v>15376921.6</v>
      </c>
    </row>
    <row r="16" spans="1:66" s="10" customFormat="1" ht="15" customHeight="1">
      <c r="A16" s="11">
        <v>11200</v>
      </c>
      <c r="B16" s="51" t="s">
        <v>33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4448873.99</v>
      </c>
      <c r="AG16" s="15">
        <f>SUM(AG17:AG23)</f>
        <v>3843522.1</v>
      </c>
      <c r="AH16" s="18" t="s">
        <v>34</v>
      </c>
      <c r="AI16" s="53" t="s">
        <v>35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36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37</v>
      </c>
      <c r="AI17" s="53" t="s">
        <v>38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39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40</v>
      </c>
      <c r="AI18" s="51" t="s">
        <v>41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52" t="s">
        <v>43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2024096.62</v>
      </c>
      <c r="AG19" s="17">
        <v>1649836.06</v>
      </c>
      <c r="AH19" s="18" t="s">
        <v>44</v>
      </c>
      <c r="AI19" s="53" t="s">
        <v>45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52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48</v>
      </c>
      <c r="AI20" s="53" t="s">
        <v>49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52" t="s">
        <v>51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2424777.37</v>
      </c>
      <c r="AG21" s="17">
        <v>2193686.04</v>
      </c>
      <c r="AH21" s="18" t="s">
        <v>52</v>
      </c>
      <c r="AI21" s="53" t="s">
        <v>53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52" t="s">
        <v>55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56</v>
      </c>
      <c r="AI22" s="51" t="s">
        <v>57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52" t="s">
        <v>59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60</v>
      </c>
      <c r="AI23" s="53" t="s">
        <v>61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51" t="s">
        <v>63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2780707.17</v>
      </c>
      <c r="AH24" s="18" t="s">
        <v>64</v>
      </c>
      <c r="AI24" s="53" t="s">
        <v>65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52" t="s">
        <v>67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50000</v>
      </c>
      <c r="AH25" s="18" t="s">
        <v>68</v>
      </c>
      <c r="AI25" s="53" t="s">
        <v>69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52" t="s">
        <v>71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125000</v>
      </c>
      <c r="AH26" s="13" t="s">
        <v>72</v>
      </c>
      <c r="AI26" s="51" t="s">
        <v>73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52" t="s">
        <v>75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76</v>
      </c>
      <c r="AI27" s="53" t="s">
        <v>77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52" t="s">
        <v>79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80</v>
      </c>
      <c r="AI28" s="53" t="s">
        <v>81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52" t="s">
        <v>83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84</v>
      </c>
      <c r="AI29" s="51" t="s">
        <v>85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682758.62</v>
      </c>
      <c r="BN29" s="15">
        <f>SUM(BN30:BN32)</f>
        <v>682758.62</v>
      </c>
    </row>
    <row r="30" spans="1:66" s="10" customFormat="1" ht="15" customHeight="1">
      <c r="A30" s="11" t="s">
        <v>86</v>
      </c>
      <c r="B30" s="51" t="s">
        <v>87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88</v>
      </c>
      <c r="AI30" s="53" t="s">
        <v>89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682758.62</v>
      </c>
      <c r="BN30" s="17">
        <v>682758.62</v>
      </c>
    </row>
    <row r="31" spans="1:66" s="10" customFormat="1" ht="15" customHeight="1">
      <c r="A31" s="16" t="s">
        <v>90</v>
      </c>
      <c r="B31" s="52" t="s">
        <v>91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92</v>
      </c>
      <c r="AI31" s="53" t="s">
        <v>93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52" t="s">
        <v>95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96</v>
      </c>
      <c r="AI32" s="53" t="s">
        <v>97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52" t="s">
        <v>99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100</v>
      </c>
      <c r="AI33" s="51" t="s">
        <v>101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52" t="s">
        <v>103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104</v>
      </c>
      <c r="AI34" s="53" t="s">
        <v>105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52" t="s">
        <v>107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108</v>
      </c>
      <c r="AI35" s="53" t="s">
        <v>109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51" t="s">
        <v>111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112</v>
      </c>
      <c r="AI36" s="53" t="s">
        <v>113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52" t="s">
        <v>115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116</v>
      </c>
      <c r="AI37" s="53" t="s">
        <v>117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51" t="s">
        <v>119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120</v>
      </c>
      <c r="AI38" s="53" t="s">
        <v>121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52" t="s">
        <v>123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124</v>
      </c>
      <c r="AI39" s="53" t="s">
        <v>125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53" t="s">
        <v>127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128</v>
      </c>
      <c r="AI40" s="51" t="s">
        <v>129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51" t="s">
        <v>131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132</v>
      </c>
      <c r="AI41" s="53" t="s">
        <v>133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53" t="s">
        <v>135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136</v>
      </c>
      <c r="AI42" s="53" t="s">
        <v>137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53" t="s">
        <v>139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140</v>
      </c>
      <c r="AI43" s="53" t="s">
        <v>141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53" t="s">
        <v>143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144</v>
      </c>
      <c r="AI44" s="51" t="s">
        <v>145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60814.55</v>
      </c>
      <c r="BN44" s="15">
        <f>SUM(BN45:BN47)</f>
        <v>7880.1</v>
      </c>
    </row>
    <row r="45" spans="1:66" s="10" customFormat="1" ht="15" customHeight="1">
      <c r="A45" s="16" t="s">
        <v>146</v>
      </c>
      <c r="B45" s="59" t="s">
        <v>147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148</v>
      </c>
      <c r="AI45" s="53" t="s">
        <v>149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60814.55</v>
      </c>
      <c r="BN45" s="17">
        <v>7880.1</v>
      </c>
    </row>
    <row r="46" spans="1:66" s="10" customFormat="1" ht="15" customHeight="1">
      <c r="A46" s="16"/>
      <c r="B46" s="60" t="s">
        <v>150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33241415.789999999</v>
      </c>
      <c r="AG46" s="21">
        <f>AG8+AG16+AG24+AG30+AG36+AG38+AG41</f>
        <v>13505386.970000001</v>
      </c>
      <c r="AH46" s="22" t="s">
        <v>151</v>
      </c>
      <c r="AI46" s="53" t="s">
        <v>152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50" t="s">
        <v>154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155</v>
      </c>
      <c r="AI47" s="61" t="s">
        <v>156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51" t="s">
        <v>158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159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23039700.190000001</v>
      </c>
      <c r="BN48" s="21">
        <f>BN8+BN18+BN22+BN26+BN29+BN33+BN40+BN44</f>
        <v>23577129.490000002</v>
      </c>
    </row>
    <row r="49" spans="1:66" s="10" customFormat="1" ht="15" customHeight="1">
      <c r="A49" s="16" t="s">
        <v>160</v>
      </c>
      <c r="B49" s="53" t="s">
        <v>161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162</v>
      </c>
      <c r="AI49" s="50" t="s">
        <v>163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164</v>
      </c>
      <c r="B50" s="53" t="s">
        <v>165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166</v>
      </c>
      <c r="AI50" s="51" t="s">
        <v>167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53" t="s">
        <v>169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170</v>
      </c>
      <c r="AI51" s="53" t="s">
        <v>171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53" t="s">
        <v>173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174</v>
      </c>
      <c r="AI52" s="53" t="s">
        <v>175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51" t="s">
        <v>177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178</v>
      </c>
      <c r="AI53" s="51" t="s">
        <v>179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53" t="s">
        <v>181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182</v>
      </c>
      <c r="AI54" s="53" t="s">
        <v>183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53" t="s">
        <v>185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186</v>
      </c>
      <c r="AI55" s="53" t="s">
        <v>187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53" t="s">
        <v>189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190</v>
      </c>
      <c r="AI56" s="53" t="s">
        <v>191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53" t="s">
        <v>193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194</v>
      </c>
      <c r="AI57" s="51" t="s">
        <v>195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37071660.509999998</v>
      </c>
      <c r="BN57" s="15">
        <f>SUM(BN58:BN62)</f>
        <v>40204476.890000001</v>
      </c>
    </row>
    <row r="58" spans="1:66" s="10" customFormat="1" ht="15" customHeight="1">
      <c r="A58" s="16" t="s">
        <v>196</v>
      </c>
      <c r="B58" s="53" t="s">
        <v>197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198</v>
      </c>
      <c r="AI58" s="53" t="s">
        <v>199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51" t="s">
        <v>201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546857681.37</v>
      </c>
      <c r="AG59" s="15">
        <f>SUM(AG60:AG66)</f>
        <v>542103547.63999999</v>
      </c>
      <c r="AH59" s="18" t="s">
        <v>202</v>
      </c>
      <c r="AI59" s="53" t="s">
        <v>203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53" t="s">
        <v>205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206</v>
      </c>
      <c r="AI60" s="53" t="s">
        <v>207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37071660.509999998</v>
      </c>
      <c r="BN60" s="17">
        <v>40204476.890000001</v>
      </c>
    </row>
    <row r="61" spans="1:66" s="10" customFormat="1" ht="15" customHeight="1">
      <c r="A61" s="16" t="s">
        <v>208</v>
      </c>
      <c r="B61" s="53" t="s">
        <v>209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210</v>
      </c>
      <c r="AI61" s="53" t="s">
        <v>211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53" t="s">
        <v>213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214</v>
      </c>
      <c r="AI62" s="53" t="s">
        <v>215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53" t="s">
        <v>217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218</v>
      </c>
      <c r="AI63" s="51" t="s">
        <v>219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53" t="s">
        <v>221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467002963.31999999</v>
      </c>
      <c r="AG64" s="17">
        <v>462869084.92000002</v>
      </c>
      <c r="AH64" s="18" t="s">
        <v>222</v>
      </c>
      <c r="AI64" s="53" t="s">
        <v>223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53" t="s">
        <v>225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25437505.219999999</v>
      </c>
      <c r="AG65" s="17">
        <v>24817249.890000001</v>
      </c>
      <c r="AH65" s="18" t="s">
        <v>226</v>
      </c>
      <c r="AI65" s="53" t="s">
        <v>227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53" t="s">
        <v>229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230</v>
      </c>
      <c r="AI66" s="53" t="s">
        <v>231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51" t="s">
        <v>233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47135659.270000003</v>
      </c>
      <c r="AG67" s="15">
        <f>SUM(AG68:AG75)</f>
        <v>46492766.009999998</v>
      </c>
      <c r="AH67" s="13" t="s">
        <v>234</v>
      </c>
      <c r="AI67" s="51" t="s">
        <v>235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53" t="s">
        <v>237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3998701.29</v>
      </c>
      <c r="AG68" s="17">
        <v>3804940.17</v>
      </c>
      <c r="AH68" s="18" t="s">
        <v>238</v>
      </c>
      <c r="AI68" s="53" t="s">
        <v>239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53" t="s">
        <v>241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4513869.5199999996</v>
      </c>
      <c r="AG69" s="17">
        <v>4184914.99</v>
      </c>
      <c r="AH69" s="18" t="s">
        <v>242</v>
      </c>
      <c r="AI69" s="53" t="s">
        <v>243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53" t="s">
        <v>245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0</v>
      </c>
      <c r="AH70" s="18" t="s">
        <v>246</v>
      </c>
      <c r="AI70" s="53" t="s">
        <v>247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53" t="s">
        <v>249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4650157.99</v>
      </c>
      <c r="AH71" s="18" t="s">
        <v>250</v>
      </c>
      <c r="AI71" s="53" t="s">
        <v>251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53" t="s">
        <v>253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254</v>
      </c>
      <c r="AI72" s="53" t="s">
        <v>255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53" t="s">
        <v>257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32259056.690000001</v>
      </c>
      <c r="AG73" s="17">
        <v>32138879.079999998</v>
      </c>
      <c r="AH73" s="18" t="s">
        <v>258</v>
      </c>
      <c r="AI73" s="53" t="s">
        <v>259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53" t="s">
        <v>261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262</v>
      </c>
      <c r="AI74" s="51" t="s">
        <v>263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53" t="s">
        <v>265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266</v>
      </c>
      <c r="AI75" s="53" t="s">
        <v>267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51" t="s">
        <v>269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258443.34999999998</v>
      </c>
      <c r="AG76" s="15">
        <f>SUM(AG77:AG81)</f>
        <v>258443.34999999998</v>
      </c>
      <c r="AH76" s="18" t="s">
        <v>270</v>
      </c>
      <c r="AI76" s="53" t="s">
        <v>271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53" t="s">
        <v>273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208108.27</v>
      </c>
      <c r="AH77" s="18" t="s">
        <v>274</v>
      </c>
      <c r="AI77" s="53" t="s">
        <v>275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53" t="s">
        <v>277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278</v>
      </c>
      <c r="AI78" s="61" t="s">
        <v>279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53" t="s">
        <v>281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282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37071660.509999998</v>
      </c>
      <c r="BN79" s="24">
        <f>BN50+BN53+BN57+BN63+BN67+BN74</f>
        <v>40204476.890000001</v>
      </c>
    </row>
    <row r="80" spans="1:66" s="10" customFormat="1" ht="15" customHeight="1">
      <c r="A80" s="16" t="s">
        <v>283</v>
      </c>
      <c r="B80" s="53" t="s">
        <v>284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50335.08</v>
      </c>
      <c r="AG80" s="17">
        <v>50335.08</v>
      </c>
      <c r="AH80" s="23"/>
      <c r="AI80" s="64" t="s">
        <v>285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60111360.700000003</v>
      </c>
      <c r="BN80" s="25">
        <f>BN48+BN79</f>
        <v>63781606.380000003</v>
      </c>
    </row>
    <row r="81" spans="1:66" s="10" customFormat="1" ht="15" customHeight="1">
      <c r="A81" s="16" t="s">
        <v>286</v>
      </c>
      <c r="B81" s="53" t="s">
        <v>287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288</v>
      </c>
      <c r="AI81" s="65" t="s">
        <v>289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290</v>
      </c>
      <c r="B82" s="51" t="s">
        <v>291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292</v>
      </c>
      <c r="AI82" s="50" t="s">
        <v>293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-9699435.7300000004</v>
      </c>
    </row>
    <row r="83" spans="1:66" s="10" customFormat="1" ht="15" customHeight="1">
      <c r="A83" s="16" t="s">
        <v>294</v>
      </c>
      <c r="B83" s="53" t="s">
        <v>295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296</v>
      </c>
      <c r="AI83" s="53" t="s">
        <v>297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53" t="s">
        <v>299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300</v>
      </c>
      <c r="AI84" s="53" t="s">
        <v>301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53" t="s">
        <v>303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304</v>
      </c>
      <c r="AI85" s="53" t="s">
        <v>305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-9699435.7300000004</v>
      </c>
    </row>
    <row r="86" spans="1:66" s="10" customFormat="1" ht="15" customHeight="1">
      <c r="A86" s="16" t="s">
        <v>306</v>
      </c>
      <c r="B86" s="53" t="s">
        <v>384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307</v>
      </c>
      <c r="AI86" s="50" t="s">
        <v>308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577081274.81000006</v>
      </c>
      <c r="BN86" s="15">
        <f>BN87+BN88+BN89+BN94+BN98</f>
        <v>548277973.31999993</v>
      </c>
    </row>
    <row r="87" spans="1:66" s="10" customFormat="1" ht="15" customHeight="1">
      <c r="A87" s="16" t="s">
        <v>309</v>
      </c>
      <c r="B87" s="53" t="s">
        <v>310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311</v>
      </c>
      <c r="AI87" s="53" t="s">
        <v>312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28803301.489999998</v>
      </c>
      <c r="BN87" s="17">
        <v>23648155.239999998</v>
      </c>
    </row>
    <row r="88" spans="1:66" s="10" customFormat="1" ht="15" customHeight="1">
      <c r="A88" s="11" t="s">
        <v>313</v>
      </c>
      <c r="B88" s="51" t="s">
        <v>314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315</v>
      </c>
      <c r="AI88" s="53" t="s">
        <v>316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548277973.32000005</v>
      </c>
      <c r="BN88" s="17">
        <v>524629818.07999998</v>
      </c>
    </row>
    <row r="89" spans="1:66" s="10" customFormat="1" ht="15" customHeight="1">
      <c r="A89" s="16" t="s">
        <v>317</v>
      </c>
      <c r="B89" s="53" t="s">
        <v>318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319</v>
      </c>
      <c r="AI89" s="50" t="s">
        <v>320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321</v>
      </c>
      <c r="B90" s="53" t="s">
        <v>322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323</v>
      </c>
      <c r="AI90" s="53" t="s">
        <v>324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325</v>
      </c>
      <c r="B91" s="53" t="s">
        <v>326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327</v>
      </c>
      <c r="AI91" s="53" t="s">
        <v>328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329</v>
      </c>
      <c r="B92" s="53" t="s">
        <v>330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331</v>
      </c>
      <c r="AI92" s="53" t="s">
        <v>332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333</v>
      </c>
      <c r="B93" s="53" t="s">
        <v>334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335</v>
      </c>
      <c r="AI93" s="53" t="s">
        <v>336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337</v>
      </c>
      <c r="B94" s="53" t="s">
        <v>338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339</v>
      </c>
      <c r="AI94" s="50" t="s">
        <v>340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341</v>
      </c>
      <c r="B95" s="51" t="s">
        <v>342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343</v>
      </c>
      <c r="AI95" s="53" t="s">
        <v>344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345</v>
      </c>
      <c r="B96" s="53" t="s">
        <v>346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347</v>
      </c>
      <c r="AI96" s="53" t="s">
        <v>348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349</v>
      </c>
      <c r="B97" s="53" t="s">
        <v>350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351</v>
      </c>
      <c r="AI97" s="53" t="s">
        <v>352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353</v>
      </c>
      <c r="B98" s="53" t="s">
        <v>354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355</v>
      </c>
      <c r="AI98" s="50" t="s">
        <v>356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357</v>
      </c>
      <c r="B99" s="53" t="s">
        <v>358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359</v>
      </c>
      <c r="AI99" s="53" t="s">
        <v>360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361</v>
      </c>
      <c r="B100" s="53" t="s">
        <v>362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363</v>
      </c>
      <c r="AI100" s="53" t="s">
        <v>364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365</v>
      </c>
      <c r="B101" s="51" t="s">
        <v>366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367</v>
      </c>
      <c r="AI101" s="50" t="s">
        <v>368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369</v>
      </c>
      <c r="B102" s="53" t="s">
        <v>370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371</v>
      </c>
      <c r="AI102" s="53" t="s">
        <v>372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373</v>
      </c>
      <c r="B103" s="53" t="s">
        <v>374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375</v>
      </c>
      <c r="AI103" s="61" t="s">
        <v>376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377</v>
      </c>
      <c r="B104" s="61" t="s">
        <v>378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379</v>
      </c>
      <c r="BM104" s="33">
        <f>BM82+BM86+BM101</f>
        <v>567381839.08000004</v>
      </c>
      <c r="BN104" s="33">
        <f>BN82+BN86+BN101</f>
        <v>538578537.58999991</v>
      </c>
    </row>
    <row r="105" spans="1:66" s="10" customFormat="1" ht="15" customHeight="1">
      <c r="A105" s="34"/>
      <c r="B105" s="66" t="s">
        <v>380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594251783.99000001</v>
      </c>
      <c r="AG105" s="35">
        <f>AG48+AG53+AG59+AG67+AG76+AG82+AG88+AG95+AG101</f>
        <v>588854757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381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627493199.77999997</v>
      </c>
      <c r="AG106" s="36">
        <f>AG46+AG105</f>
        <v>602360143.97000003</v>
      </c>
      <c r="AH106" s="37"/>
      <c r="AI106" s="68" t="s">
        <v>382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627493199.78000009</v>
      </c>
      <c r="BN106" s="38">
        <f>BN80+BN104</f>
        <v>602360143.96999991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383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ETXxiqnPI81C1IDJqQ5FcsPtfgJp+ktap4wZA2bFk+HbNsL487KiWY54SunnI17yc+LCVUk2pajKdJSPRsvaJg==" saltValue="7DLkTF1ADyyjx7zL/jiL7g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2021-12-07T19:28:17Z</cp:lastPrinted>
  <dcterms:created xsi:type="dcterms:W3CDTF">2021-12-06T20:41:58Z</dcterms:created>
  <dcterms:modified xsi:type="dcterms:W3CDTF">2024-04-20T20:50:31Z</dcterms:modified>
</cp:coreProperties>
</file>