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6E71BF19-A4FA-40B3-97CC-14F4A9FAEF29}" xr6:coauthVersionLast="47" xr6:coauthVersionMax="47" xr10:uidLastSave="{00000000-0000-0000-0000-000000000000}"/>
  <workbookProtection workbookAlgorithmName="SHA-512" workbookHashValue="bCLdh5XLGEFMG+nsMMNvdjgWEgJtuTcr8z3QJAubtFgcCtUztCoolewhCil6AqG6hL1YMt8FZ/gYz+nz6h9LrQ==" workbookSaltValue="CFKrTPu9Wrv77Augv/EI5g==" workbookSpinCount="100000" lockStructure="1"/>
  <bookViews>
    <workbookView xWindow="5115" yWindow="304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Y423" i="1" l="1"/>
  <c r="AX416" i="1"/>
  <c r="AY40" i="1"/>
  <c r="AX35" i="1"/>
  <c r="AX436" i="1"/>
  <c r="AX494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X479" i="1"/>
  <c r="AX62" i="1"/>
  <c r="AX188" i="1"/>
  <c r="AX256" i="1"/>
  <c r="AX328" i="1"/>
  <c r="AX362" i="1"/>
  <c r="AX408" i="1"/>
  <c r="AX448" i="1"/>
  <c r="AX447" i="1" s="1"/>
  <c r="AX520" i="1"/>
  <c r="AY530" i="1"/>
  <c r="AY507" i="1" s="1"/>
  <c r="AY119" i="1"/>
  <c r="AX19" i="1"/>
  <c r="AX8" i="1" s="1"/>
  <c r="AY73" i="1"/>
  <c r="AY72" i="1" s="1"/>
  <c r="AX502" i="1"/>
  <c r="AX161" i="1"/>
  <c r="AY19" i="1"/>
  <c r="AY8" i="1" s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81" i="1" s="1"/>
  <c r="AY35" i="1"/>
  <c r="AX140" i="1"/>
  <c r="AY328" i="1"/>
  <c r="AY287" i="1" s="1"/>
  <c r="AY374" i="1"/>
  <c r="AY373" i="1" s="1"/>
  <c r="AY448" i="1"/>
  <c r="AY447" i="1" s="1"/>
  <c r="AX508" i="1"/>
  <c r="AX102" i="1"/>
  <c r="AY489" i="1"/>
  <c r="AX72" i="1"/>
  <c r="AY118" i="1"/>
  <c r="AY416" i="1"/>
  <c r="AX403" i="1"/>
  <c r="AY391" i="1"/>
  <c r="AY436" i="1"/>
  <c r="AX507" i="1" l="1"/>
  <c r="AX287" i="1"/>
  <c r="AX118" i="1"/>
  <c r="AX117" i="1" s="1"/>
  <c r="AY454" i="1"/>
  <c r="AY453" i="1" s="1"/>
  <c r="AX453" i="1"/>
  <c r="AY161" i="1"/>
  <c r="AY477" i="1"/>
  <c r="AX187" i="1"/>
  <c r="AY222" i="1"/>
  <c r="AY187" i="1"/>
  <c r="AY117" i="1"/>
  <c r="AX40" i="1"/>
  <c r="AX7" i="1" s="1"/>
  <c r="AX478" i="1"/>
  <c r="AX477" i="1" s="1"/>
  <c r="AY372" i="1"/>
  <c r="AX222" i="1"/>
  <c r="AX423" i="1"/>
  <c r="AX372" i="1" s="1"/>
  <c r="AY7" i="1"/>
  <c r="AY186" i="1" l="1"/>
  <c r="AY543" i="1" s="1"/>
  <c r="AX186" i="1"/>
  <c r="AX543" i="1" s="1"/>
  <c r="AX184" i="1"/>
  <c r="AY184" i="1"/>
  <c r="AX544" i="1" l="1"/>
  <c r="AY544" i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<sst xmlns="http://schemas.openxmlformats.org/spreadsheetml/2006/main" count="1086" uniqueCount="1067">
  <si>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</si>
  <si>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</si>
  <si>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</si>
  <si>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</si>
  <si>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</si>
  <si>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</si>
  <si>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</si>
  <si>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</si>
  <si>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</si>
  <si>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</si>
  <si>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</si>
  <si>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</si>
  <si>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</si>
  <si>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</si>
  <si>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</si>
  <si>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</si>
  <si>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</si>
  <si>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</si>
  <si>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</si>
  <si>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</si>
  <si>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</si>
  <si>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</si>
  <si>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</si>
  <si>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</si>
  <si>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</si>
  <si>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</si>
  <si>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</si>
  <si>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</si>
  <si>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</si>
  <si>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</si>
  <si>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</si>
  <si>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</si>
  <si>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</si>
  <si>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</si>
  <si>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</si>
  <si>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</si>
  <si>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</si>
  <si>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</si>
  <si>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</si>
  <si>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</si>
  <si>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</si>
  <si>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</si>
  <si>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</si>
  <si>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</si>
  <si>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</si>
  <si>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</si>
  <si>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</si>
  <si>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</si>
  <si>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</si>
  <si>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</si>
  <si>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</si>
  <si>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</si>
  <si>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</si>
  <si>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</si>
  <si>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</si>
  <si>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</si>
  <si>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</si>
  <si>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</si>
  <si>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</si>
  <si>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</si>
  <si>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</si>
  <si>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</si>
  <si>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</si>
  <si>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</si>
  <si>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</si>
  <si>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</si>
  <si>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</si>
  <si>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</si>
  <si>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</si>
  <si>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</si>
  <si>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</si>
  <si>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</si>
  <si>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</si>
  <si>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</si>
  <si>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</si>
  <si>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</si>
  <si>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</si>
  <si>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</si>
  <si>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</si>
  <si>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</si>
  <si>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</si>
  <si>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</si>
  <si>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</si>
  <si>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</si>
  <si>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</si>
  <si>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</si>
  <si>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</si>
  <si>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</si>
  <si>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</si>
  <si>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</si>
  <si>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</si>
  <si>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</si>
  <si>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</si>
  <si>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</si>
  <si>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</si>
  <si>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</si>
  <si>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</si>
  <si>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</si>
  <si>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</si>
  <si>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</si>
  <si>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</si>
  <si>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</si>
  <si>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</si>
  <si>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</si>
  <si>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</si>
  <si>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</si>
  <si>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</si>
  <si>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</si>
  <si>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</si>
  <si>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</si>
  <si>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</si>
  <si>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</si>
  <si>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</si>
  <si>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</si>
  <si>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</si>
  <si>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</si>
  <si>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</si>
  <si>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</si>
  <si>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</si>
  <si>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</si>
  <si>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</si>
  <si>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</si>
  <si>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</si>
  <si>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</si>
  <si>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</si>
  <si>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</si>
  <si>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</si>
  <si>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</si>
  <si>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</si>
  <si>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</si>
  <si>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</si>
  <si>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</si>
  <si>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</si>
  <si>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</si>
  <si>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</si>
  <si>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</si>
  <si>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</si>
  <si>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</si>
  <si>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</si>
  <si>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</si>
  <si>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</si>
  <si>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</si>
  <si>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</si>
  <si>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</si>
  <si>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</si>
  <si>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</si>
  <si>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</si>
  <si>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</si>
  <si>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</si>
  <si>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</si>
  <si>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</si>
  <si>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</si>
  <si>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</si>
  <si>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</si>
  <si>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</si>
  <si>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</si>
  <si>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</si>
  <si>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</si>
  <si>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</si>
  <si>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</si>
  <si>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</si>
  <si>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</si>
  <si>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</si>
  <si>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</si>
  <si>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</si>
  <si>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</si>
  <si>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</si>
  <si>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</si>
  <si>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</si>
  <si>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</si>
  <si>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</si>
  <si>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</si>
  <si>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</si>
  <si>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</si>
  <si>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</si>
  <si>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</si>
  <si>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</si>
  <si>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</si>
  <si>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</si>
  <si>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</si>
  <si>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</si>
  <si>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</si>
  <si>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</si>
  <si>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</si>
  <si>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</si>
  <si>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</si>
  <si>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</si>
  <si>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</si>
  <si>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</si>
  <si>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</si>
  <si>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</si>
  <si>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</si>
  <si>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</si>
  <si>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</si>
  <si>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</si>
  <si>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</si>
  <si>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</si>
  <si>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</si>
  <si>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</si>
  <si>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</si>
  <si>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</si>
  <si>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</si>
  <si>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</si>
  <si>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</si>
  <si>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</si>
  <si>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</si>
  <si>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</si>
  <si>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</si>
  <si>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</si>
  <si>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</si>
  <si>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</si>
  <si>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</si>
  <si>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</si>
  <si>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</si>
  <si>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</si>
  <si>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</si>
  <si>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</si>
  <si>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</si>
  <si>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</si>
  <si>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</si>
  <si>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</si>
  <si>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</si>
  <si>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</si>
  <si>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</si>
  <si>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</si>
  <si>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</si>
  <si>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</si>
  <si>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</si>
  <si>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</si>
  <si>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</si>
  <si>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</si>
  <si>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</si>
  <si>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</si>
  <si>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</si>
  <si>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</si>
  <si>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</si>
  <si>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</si>
  <si>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</si>
  <si>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</si>
  <si>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</si>
  <si>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</si>
  <si>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</si>
  <si>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</si>
  <si>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</si>
  <si>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</si>
  <si>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</si>
  <si>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</si>
  <si>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</si>
  <si>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</si>
  <si>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</si>
  <si>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</si>
  <si>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</si>
  <si>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</si>
  <si>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</si>
  <si>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</si>
  <si>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</si>
  <si>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</si>
  <si>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</si>
  <si>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</si>
  <si>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</si>
  <si>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</si>
  <si>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</si>
  <si>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</si>
  <si>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</si>
  <si>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</si>
  <si>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</si>
  <si>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</si>
  <si>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</si>
  <si>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</si>
  <si>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</si>
  <si>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</si>
  <si>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</si>
  <si>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</si>
  <si>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</si>
  <si>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</si>
  <si>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</si>
  <si>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</si>
  <si>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</si>
  <si>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</si>
  <si>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</si>
  <si>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</si>
  <si>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</si>
  <si>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</si>
  <si>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</si>
  <si>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</si>
  <si>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</si>
  <si>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</si>
  <si>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</si>
  <si>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</si>
  <si>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</si>
  <si>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</si>
  <si>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</si>
  <si>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</si>
  <si>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</si>
  <si>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</si>
  <si>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</si>
  <si>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</si>
  <si>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</si>
  <si>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</si>
  <si>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</si>
  <si>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</si>
  <si>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</si>
  <si>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</si>
  <si>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</si>
  <si>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</si>
  <si>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</si>
  <si>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</si>
  <si>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</si>
  <si>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</si>
  <si>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</si>
  <si>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</si>
  <si>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</si>
  <si>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</si>
  <si>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</si>
  <si>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</si>
  <si>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</si>
  <si>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</si>
  <si>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</si>
  <si>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</si>
  <si>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</si>
  <si>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</si>
  <si>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</si>
  <si>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</si>
  <si>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</si>
  <si>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</si>
  <si>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</si>
  <si>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</si>
  <si>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</si>
  <si>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</si>
  <si>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</si>
  <si>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</si>
  <si>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</si>
  <si>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</si>
  <si>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</si>
  <si>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</si>
  <si>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</si>
  <si>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</si>
  <si>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</si>
  <si>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</si>
  <si>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</si>
  <si>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</si>
  <si>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</si>
  <si>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</si>
  <si>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</si>
  <si>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</si>
  <si>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</si>
  <si>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</si>
  <si>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</si>
  <si>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</si>
  <si>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</si>
  <si>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</si>
  <si>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</si>
  <si>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</si>
  <si>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</si>
  <si>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</si>
  <si>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</si>
  <si>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</si>
  <si>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</si>
  <si>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</si>
  <si>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</si>
  <si>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</si>
  <si>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</si>
  <si>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</si>
  <si>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</si>
  <si>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</si>
  <si>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</si>
  <si>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</si>
  <si>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</si>
  <si>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</si>
  <si>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</si>
  <si>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</si>
  <si>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</si>
  <si>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</si>
  <si>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</si>
  <si>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</si>
  <si>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</si>
  <si>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</si>
  <si>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</si>
  <si>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</si>
  <si>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</si>
  <si>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</si>
  <si>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</si>
  <si>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</si>
  <si>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</si>
  <si>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</si>
  <si>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</si>
  <si>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</si>
  <si>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</si>
  <si>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</si>
  <si>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</si>
  <si>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</si>
  <si>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</si>
  <si>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</si>
  <si>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</si>
  <si>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</si>
  <si>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</si>
  <si>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</si>
  <si>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</si>
  <si>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</si>
  <si>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</si>
  <si>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</si>
  <si>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</si>
  <si>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</si>
  <si>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</si>
  <si>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</si>
  <si>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</si>
  <si>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</si>
  <si>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</si>
  <si>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</si>
  <si>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</si>
  <si>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</si>
  <si>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</si>
  <si>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</si>
  <si>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</si>
  <si>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</si>
  <si>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</si>
  <si>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</si>
  <si>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</si>
  <si>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</si>
  <si>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</si>
  <si>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</si>
  <si>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</si>
  <si>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</si>
  <si>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</si>
  <si>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</si>
  <si>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</si>
  <si>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</si>
  <si>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</si>
  <si>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</si>
  <si>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</si>
  <si>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</si>
  <si>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</si>
  <si>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</si>
  <si>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</si>
  <si>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</si>
  <si>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</si>
  <si>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</si>
  <si>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</si>
  <si>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</si>
  <si>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</si>
  <si>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</si>
  <si>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</si>
  <si>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</si>
  <si>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</si>
  <si>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</si>
  <si>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</si>
  <si>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</si>
  <si>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</si>
  <si>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</si>
  <si>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</si>
  <si>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</si>
  <si>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</si>
  <si>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</si>
  <si>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</si>
  <si>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</si>
  <si>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</si>
  <si>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</si>
  <si>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</si>
  <si>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</si>
  <si>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</si>
  <si>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</si>
  <si>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</si>
  <si>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</si>
  <si>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</si>
  <si>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</si>
  <si>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</si>
  <si>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</si>
  <si>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</si>
  <si>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</si>
  <si>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</si>
  <si>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</si>
  <si>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</si>
  <si>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</si>
  <si>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</si>
  <si>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</si>
  <si>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</si>
  <si>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</si>
  <si>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</si>
  <si>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</si>
  <si>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</si>
  <si>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</si>
  <si>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</si>
  <si>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</si>
  <si>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</si>
  <si>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</si>
  <si>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</si>
  <si>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</si>
  <si>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</si>
  <si>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</si>
  <si>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</si>
  <si>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</si>
  <si>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</si>
  <si>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</si>
  <si>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</si>
  <si>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</si>
  <si>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</si>
  <si>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</si>
  <si>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</si>
  <si>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</si>
  <si>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</si>
  <si>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</si>
  <si>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</si>
  <si>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</si>
  <si>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</si>
  <si>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</si>
  <si>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</si>
  <si>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</si>
  <si>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</si>
  <si>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</si>
  <si>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</si>
  <si>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</si>
  <si>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</si>
  <si>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</si>
  <si>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</si>
  <si>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</si>
  <si>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</si>
  <si>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</si>
  <si>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</si>
  <si>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</si>
  <si>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</si>
  <si>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</si>
  <si>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</si>
  <si>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</si>
  <si>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</si>
  <si>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</si>
  <si>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</si>
  <si>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</si>
  <si>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</si>
  <si>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</si>
  <si>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</si>
  <si>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</si>
  <si>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</si>
  <si>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</si>
  <si>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</si>
  <si>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</si>
  <si>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</si>
  <si>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</si>
  <si>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</si>
  <si>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</si>
  <si>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</si>
  <si>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</si>
  <si>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</si>
  <si>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</si>
  <si>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</si>
  <si>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</si>
  <si>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</si>
  <si>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</si>
  <si>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</si>
  <si>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</si>
  <si>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</si>
  <si>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</si>
  <si>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</si>
  <si>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</si>
  <si>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</si>
  <si>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</si>
  <si>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</si>
  <si>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</si>
  <si>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</si>
  <si>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</si>
  <si>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</si>
  <si>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</si>
  <si>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</si>
  <si>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</si>
  <si>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</si>
  <si>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</si>
  <si>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</si>
  <si>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</si>
  <si>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</si>
  <si>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</si>
  <si>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</si>
  <si>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</si>
  <si>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</si>
  <si>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</si>
  <si>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</si>
  <si>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</si>
  <si>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</si>
  <si>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</si>
  <si>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</si>
  <si>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</si>
  <si>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</si>
  <si>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</si>
  <si>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</si>
  <si>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</si>
  <si>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</si>
  <si>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</si>
  <si>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</si>
  <si>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</si>
  <si>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</si>
  <si>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</si>
  <si>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</si>
  <si>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</si>
  <si>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</si>
  <si>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</si>
  <si>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</si>
  <si>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</si>
  <si>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</si>
  <si>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</si>
  <si>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</si>
  <si>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</si>
  <si>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</si>
  <si>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</si>
  <si>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</si>
  <si>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</si>
  <si>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</si>
  <si>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</si>
  <si>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</si>
  <si>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</si>
  <si>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</si>
  <si>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</si>
  <si>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</si>
  <si>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</si>
  <si>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</si>
  <si>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</si>
  <si>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</si>
  <si>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</si>
  <si>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</si>
  <si>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</si>
  <si>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</si>
  <si>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</si>
  <si>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</si>
  <si>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</si>
  <si>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</si>
  <si>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</si>
  <si>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</si>
  <si>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</si>
  <si>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</si>
  <si>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</si>
  <si>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</si>
  <si>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</si>
  <si>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</si>
  <si>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</si>
  <si>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</si>
  <si>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</si>
  <si>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</si>
  <si>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</si>
  <si>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</si>
  <si>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</si>
  <si>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</si>
  <si>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</si>
  <si>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</si>
  <si>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</si>
  <si>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</si>
  <si>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</si>
  <si>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</si>
  <si>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</si>
  <si>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</si>
  <si>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</si>
  <si>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</si>
  <si>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</si>
  <si>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</si>
  <si>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</si>
  <si>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</si>
  <si>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</si>
  <si>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</si>
  <si>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</si>
  <si>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</si>
  <si>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</si>
  <si>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</si>
  <si>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</si>
  <si>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</si>
  <si>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</si>
  <si>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</si>
  <si>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</si>
  <si>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</si>
  <si>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</si>
  <si>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</si>
  <si>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</si>
  <si>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</si>
  <si>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</si>
  <si>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</si>
  <si>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</si>
  <si>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</si>
  <si>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</si>
  <si>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</si>
  <si>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</si>
  <si>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</si>
  <si>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</si>
  <si>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</si>
  <si>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</si>
  <si>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</si>
  <si>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</si>
  <si>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</si>
  <si>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</si>
  <si>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</si>
  <si>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</si>
  <si>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</si>
  <si>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</si>
  <si>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</si>
  <si>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</si>
  <si>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</si>
  <si>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</si>
  <si>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</si>
  <si>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</si>
  <si>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</si>
  <si>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</si>
  <si>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</si>
  <si>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</si>
  <si>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</si>
  <si>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</si>
  <si>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</si>
  <si>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</si>
  <si>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</si>
  <si>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</si>
  <si>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</si>
  <si>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</si>
  <si>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</si>
  <si>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</si>
  <si>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</si>
  <si>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</si>
  <si>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</si>
  <si>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</si>
  <si>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</si>
  <si>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</si>
  <si>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</si>
  <si>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</si>
  <si>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</si>
  <si>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</si>
  <si>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</si>
  <si>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</si>
  <si>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</si>
  <si>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</si>
  <si>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</si>
  <si>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</si>
  <si>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</si>
  <si>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</si>
  <si>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</si>
  <si>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</si>
  <si>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</si>
  <si>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</si>
  <si>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</si>
  <si>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</si>
  <si>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</si>
  <si>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</si>
  <si>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</si>
  <si>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</si>
  <si>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</si>
  <si>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</si>
  <si>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</si>
  <si>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</si>
  <si>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</si>
  <si>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</si>
  <si>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</si>
  <si>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</si>
  <si>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</si>
  <si>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</si>
  <si>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</si>
  <si>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</si>
  <si>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</si>
  <si>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</si>
  <si>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</si>
  <si>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</si>
  <si>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</si>
  <si>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</si>
  <si>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</si>
  <si>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</si>
  <si>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</si>
  <si>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</si>
  <si>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</si>
  <si>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</si>
  <si>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</si>
  <si>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</si>
  <si>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</si>
  <si>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</si>
  <si>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</si>
  <si>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</si>
  <si>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</si>
  <si>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</si>
  <si>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</si>
  <si>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</si>
  <si>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</si>
  <si>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</si>
  <si>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</si>
  <si>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</si>
  <si>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</si>
  <si>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</si>
  <si>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</si>
  <si>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</si>
  <si>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</si>
  <si>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</si>
  <si>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</si>
  <si>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</si>
  <si>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</si>
  <si>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</si>
  <si>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</si>
  <si>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</si>
  <si>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</si>
  <si>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</si>
  <si>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</si>
  <si>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</si>
  <si>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</si>
  <si>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</si>
  <si>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</si>
  <si>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</si>
  <si>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</si>
  <si>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</si>
  <si>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</si>
  <si>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</si>
  <si>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</si>
  <si>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</si>
  <si>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</si>
  <si>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</si>
  <si>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</si>
  <si>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</si>
  <si>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</si>
  <si>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</si>
  <si>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</si>
  <si>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</si>
  <si>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</si>
  <si>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</si>
  <si>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</si>
  <si>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</si>
  <si>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</si>
  <si>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</si>
  <si>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</si>
  <si>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</si>
  <si>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</si>
  <si>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</si>
  <si>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</si>
  <si>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</si>
  <si>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</si>
  <si>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</si>
  <si>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</si>
  <si>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</si>
  <si>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</si>
  <si>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</si>
  <si>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</si>
  <si>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</si>
  <si>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</si>
  <si>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</si>
  <si>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</si>
  <si>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</si>
  <si>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</si>
  <si>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</si>
  <si>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</si>
  <si>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</si>
  <si>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</si>
  <si>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</si>
  <si>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</si>
  <si>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</si>
  <si>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</si>
  <si>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</si>
  <si>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</si>
  <si>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</si>
  <si>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</si>
  <si>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</si>
  <si>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</si>
  <si>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</si>
  <si>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</si>
  <si>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</si>
  <si>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</si>
  <si>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</si>
  <si>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</si>
  <si>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</si>
  <si>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</si>
  <si>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</si>
  <si>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</si>
  <si>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</si>
  <si>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</si>
  <si>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</si>
  <si>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</si>
  <si>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</si>
  <si>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</si>
  <si>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</si>
  <si>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</si>
  <si>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</si>
  <si>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</si>
  <si>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</si>
  <si>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</si>
  <si>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</si>
  <si>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</si>
  <si>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</si>
  <si>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</si>
  <si>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</si>
  <si>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</si>
  <si>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</si>
  <si>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</si>
  <si>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</si>
  <si>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</si>
  <si>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</si>
  <si>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</si>
  <si>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</si>
  <si>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</si>
  <si>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</si>
  <si>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</si>
  <si>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</si>
  <si>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</si>
  <si>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</si>
  <si>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</si>
  <si>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</si>
  <si>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</si>
  <si>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</si>
  <si>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</si>
  <si>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</si>
  <si>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</si>
  <si>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</si>
  <si>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</si>
  <si>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</si>
  <si>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</si>
  <si>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</si>
  <si>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</si>
  <si>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</si>
  <si>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</si>
  <si>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</si>
  <si>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</si>
  <si>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</si>
  <si>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</si>
  <si>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</si>
  <si>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</si>
  <si>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</si>
  <si>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</si>
  <si>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</si>
  <si>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</si>
  <si>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</si>
  <si>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</si>
  <si>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</si>
  <si>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</si>
  <si>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</si>
  <si>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</si>
  <si>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</si>
  <si>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</si>
  <si>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</si>
  <si>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</si>
  <si>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</si>
  <si>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</si>
  <si>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</si>
  <si>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</si>
  <si>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</si>
  <si>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</si>
  <si>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</si>
  <si>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</si>
  <si>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</si>
  <si>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</si>
  <si>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</si>
  <si>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</si>
  <si>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</si>
  <si>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</si>
  <si>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</si>
  <si>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</si>
  <si>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</si>
  <si>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</si>
  <si>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</si>
  <si>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</si>
  <si>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</si>
  <si>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</si>
  <si>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</si>
  <si>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</si>
  <si>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</si>
  <si>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</si>
  <si>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</si>
  <si>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</si>
  <si>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</si>
  <si>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</si>
  <si>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</si>
  <si>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</si>
  <si>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</si>
  <si>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</si>
  <si>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</si>
  <si>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</si>
  <si>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</si>
  <si>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</si>
  <si>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</si>
  <si>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</si>
  <si>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</si>
  <si>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</si>
  <si>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</si>
  <si>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</si>
  <si>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</si>
  <si>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</si>
  <si>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</si>
  <si>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</si>
  <si>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</si>
  <si>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</si>
  <si>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</si>
  <si>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</si>
  <si>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</si>
  <si>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</si>
  <si>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</si>
  <si>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</si>
  <si>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</si>
  <si>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</si>
  <si>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</si>
  <si>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</si>
  <si>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</si>
  <si>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</si>
  <si>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</si>
  <si>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</si>
  <si>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</si>
  <si>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</si>
  <si>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</si>
  <si>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</si>
  <si>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</si>
  <si>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</si>
  <si>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</si>
  <si>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</si>
  <si>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</si>
  <si>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</si>
  <si>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</si>
  <si>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</si>
  <si>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</si>
  <si>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</si>
  <si>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</si>
  <si>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</si>
  <si>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</si>
  <si>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</si>
  <si>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</si>
  <si>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</si>
  <si>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</si>
  <si>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</si>
  <si>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</si>
  <si>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</si>
  <si>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</si>
  <si>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</si>
  <si>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</si>
  <si>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</si>
  <si>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</si>
  <si>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</si>
  <si>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</si>
  <si>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</si>
  <si>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</si>
  <si>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</si>
  <si>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</si>
  <si>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</si>
  <si>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</si>
  <si>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</si>
  <si>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</si>
  <si>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</si>
  <si>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</si>
  <si>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</si>
  <si>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</si>
  <si>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</si>
  <si>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</si>
  <si>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</si>
  <si>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</si>
  <si>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</si>
  <si>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</si>
  <si>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</si>
  <si>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</si>
  <si>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</si>
  <si>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</si>
  <si>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</si>
  <si>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</si>
  <si>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</si>
  <si>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</si>
  <si>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</si>
  <si>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</si>
  <si>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</si>
  <si>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</si>
  <si>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</si>
  <si>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</si>
  <si>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</si>
  <si>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</si>
  <si>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</si>
  <si>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</si>
  <si>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</si>
  <si>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</si>
  <si>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</si>
  <si>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</si>
  <si>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</si>
  <si>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</si>
  <si>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</si>
  <si>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</si>
  <si>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30 DE JUNIO DE 2022</t>
  </si>
  <si>
    <t>ING. RAÚL EVERARDO GUTIÉRREZ CASTAÑEDA</t>
  </si>
  <si>
    <t>MTRO. ARNOLDO SOLÓRZANO CUEVAS</t>
  </si>
  <si>
    <t>PRESIDENTE MUNICIPAL</t>
  </si>
  <si>
    <t>TESORERO MUNICIPAL</t>
  </si>
  <si>
    <t>ASEJ2022-06-24-03-2023-1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</si>
</sst>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50" t="s">
        <v>1060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</row>
    <row r="2" spans="1:51" ht="21" x14ac:dyDescent="0.35">
      <c r="A2" s="39"/>
      <c r="B2" s="51" t="s">
        <v>0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</row>
    <row r="3" spans="1:51" ht="18.75" x14ac:dyDescent="0.3">
      <c r="A3" s="40"/>
      <c r="B3" s="41" t="s">
        <v>1061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4" t="s">
        <v>2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24475512.240000002</v>
      </c>
      <c r="AY7" s="13">
        <f>AY8+AY29+AY35+AY40+AY72+AY81+AY102+AY114</f>
        <v>34488824.57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14404156.01</v>
      </c>
      <c r="AY8" s="15">
        <f>AY9+AY11+AY15+AY16+AY17+AY18+AY19+AY25+AY27</f>
        <v>15871053.619999997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14404156.01</v>
      </c>
      <c r="AY11" s="17">
        <f>SUM(AY12:AY14)</f>
        <v>15868053.619999997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11205198.68</v>
      </c>
      <c r="AY12" s="20">
        <v>10968105.279999999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3129111.83</v>
      </c>
      <c r="AY13" s="20">
        <v>4756051.6399999997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69845.5</v>
      </c>
      <c r="AY14" s="20">
        <v>143896.70000000001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7364730.8600000003</v>
      </c>
      <c r="AY40" s="15">
        <f>AY41+AY46+AY47+AY62+AY68+AY70</f>
        <v>11857111.619999999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2088363.7</v>
      </c>
      <c r="AY41" s="17">
        <f>SUM(AY42:AY45)</f>
        <v>2507546.58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922626.72</v>
      </c>
      <c r="AY42" s="20">
        <v>774182.88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548490</v>
      </c>
      <c r="AY43" s="20">
        <v>971362.01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617246.98</v>
      </c>
      <c r="AY44" s="20">
        <v>762001.69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5259101.05</v>
      </c>
      <c r="AY47" s="17">
        <f>SUM(AY48:AY61)</f>
        <v>9337709.7799999993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1556117.5</v>
      </c>
      <c r="AY48" s="20">
        <v>1294512.3400000001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460839.42</v>
      </c>
      <c r="AY49" s="20">
        <v>489312.97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170067.18</v>
      </c>
      <c r="AY50" s="20">
        <v>2468998.56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0</v>
      </c>
      <c r="AY53" s="20">
        <v>43993.46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8860.61</v>
      </c>
      <c r="AY54" s="20">
        <v>4824.3500000000004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94263.58</v>
      </c>
      <c r="AY56" s="20">
        <v>160092.5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871484.55</v>
      </c>
      <c r="AY57" s="20">
        <v>954332.87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823170.38</v>
      </c>
      <c r="AY58" s="20">
        <v>1632721.09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106585.04</v>
      </c>
      <c r="AY59" s="20">
        <v>119078.67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1069413.8700000001</v>
      </c>
      <c r="AY60" s="20">
        <v>2030985.47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98298.92</v>
      </c>
      <c r="AY61" s="20">
        <v>138857.5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17266.11</v>
      </c>
      <c r="AY62" s="17">
        <f>SUM(AY63:AY67)</f>
        <v>11855.26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17266.11</v>
      </c>
      <c r="AY67" s="20">
        <v>11855.26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1445303.03</v>
      </c>
      <c r="AY72" s="15">
        <f>AY73+AY76+AY77+AY78+AY80</f>
        <v>2622774.35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1445303.03</v>
      </c>
      <c r="AY73" s="17">
        <f>SUM(AY74:AY75)</f>
        <v>2622774.35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186597.72</v>
      </c>
      <c r="AY74" s="20">
        <v>454910.71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1258705.31</v>
      </c>
      <c r="AY75" s="20">
        <v>2167863.64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1261322.3400000001</v>
      </c>
      <c r="AY81" s="15">
        <f>AY82+AY83+AY85+AY87+AY89+AY91+AY93+AY94+AY100</f>
        <v>3511535.2399999998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228870.79</v>
      </c>
      <c r="AY83" s="17">
        <f>SUM(AY84)</f>
        <v>386372.44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228870.79</v>
      </c>
      <c r="AY84" s="20">
        <v>386372.44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589036</v>
      </c>
      <c r="AY89" s="17">
        <f>SUM(AY90)</f>
        <v>1003894.97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589036</v>
      </c>
      <c r="AY90" s="20">
        <v>1003894.97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425130.19</v>
      </c>
      <c r="AY94" s="17">
        <f>SUM(AY95:AY99)</f>
        <v>311647.94999999995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425130.19</v>
      </c>
      <c r="AY95" s="20">
        <v>311593.73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18285.36</v>
      </c>
      <c r="AY100" s="17">
        <f>SUM(AY101)</f>
        <v>1809619.88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18285.36</v>
      </c>
      <c r="AY101" s="20">
        <v>1809619.88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78282570.710000008</v>
      </c>
      <c r="AY117" s="13">
        <f>AY118+AY149</f>
        <v>129890700.83000001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78282570.710000008</v>
      </c>
      <c r="AY118" s="15">
        <f>AY119+AY132+AY135+AY140+AY146</f>
        <v>129890700.83000001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55715090.789999999</v>
      </c>
      <c r="AY119" s="17">
        <f>SUM(AY120:AY131)</f>
        <v>90454804.070000023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39168479.439999998</v>
      </c>
      <c r="AY120" s="20">
        <v>62150435.289999999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7655098.9699999997</v>
      </c>
      <c r="AY121" s="20">
        <v>12160922.140000001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1475600.06</v>
      </c>
      <c r="AY122" s="20">
        <v>2801903.03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977828.14</v>
      </c>
      <c r="AY125" s="20">
        <v>1725527.37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507396.97</v>
      </c>
      <c r="AY128" s="20">
        <v>1246843.45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3384545.01</v>
      </c>
      <c r="AY129" s="20">
        <v>6623884.5899999999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2546142.2000000002</v>
      </c>
      <c r="AY131" s="20">
        <v>3745288.2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21535149.800000001</v>
      </c>
      <c r="AY132" s="17">
        <f>SUM(AY133:AY134)</f>
        <v>37401805.299999997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6999182.2400000002</v>
      </c>
      <c r="AY133" s="20">
        <v>11454435.029999999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14535967.560000001</v>
      </c>
      <c r="AY134" s="20">
        <v>25947370.27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412821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412821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1032330.12</v>
      </c>
      <c r="AY140" s="17">
        <f>SUM(AY141:AY145)</f>
        <v>1621270.46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19.13</v>
      </c>
      <c r="AY141" s="20">
        <v>1126.6400000000001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97512.960000000006</v>
      </c>
      <c r="AY142" s="20">
        <v>46242.32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934798.03</v>
      </c>
      <c r="AY143" s="20">
        <v>1573901.5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5" t="s">
        <v>345</v>
      </c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  <c r="AP184" s="45"/>
      <c r="AQ184" s="45"/>
      <c r="AR184" s="45"/>
      <c r="AS184" s="45"/>
      <c r="AT184" s="45"/>
      <c r="AU184" s="45"/>
      <c r="AV184" s="45"/>
      <c r="AW184" s="45"/>
      <c r="AX184" s="27">
        <f>AX7+AX117+AX161</f>
        <v>102758082.95000002</v>
      </c>
      <c r="AY184" s="27">
        <f>AY7+AY117+AY161</f>
        <v>164379525.40000001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64710545.269999996</v>
      </c>
      <c r="AY186" s="13">
        <f>AY187+AY222+AY287</f>
        <v>128323154.41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43241151.18</v>
      </c>
      <c r="AY187" s="15">
        <f>AY188+AY193+AY198+AY207+AY212+AY219</f>
        <v>88618342.710000008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23319332.199999999</v>
      </c>
      <c r="AY188" s="17">
        <f>SUM(AY189:AY192)</f>
        <v>46280101.829999998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2323667.4</v>
      </c>
      <c r="AY189" s="20">
        <v>4468244.08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20995664.800000001</v>
      </c>
      <c r="AY191" s="20">
        <v>41811857.75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3571308.43</v>
      </c>
      <c r="AY193" s="17">
        <f>SUM(AY194:AY197)</f>
        <v>7624695.0800000001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232647.5</v>
      </c>
      <c r="AY194" s="20">
        <v>803367.5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3330660.93</v>
      </c>
      <c r="AY195" s="20">
        <v>6821327.5800000001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8000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3320160.0700000003</v>
      </c>
      <c r="AY198" s="17">
        <f>SUM(AY199:AY206)</f>
        <v>12573546.699999999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1579770.96</v>
      </c>
      <c r="AY199" s="20">
        <v>1123742.6000000001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213410.62</v>
      </c>
      <c r="AY200" s="20">
        <v>8322472.8899999997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1526978.49</v>
      </c>
      <c r="AY201" s="20">
        <v>3127331.21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6725619.9499999993</v>
      </c>
      <c r="AY207" s="17">
        <f>SUM(AY208:AY211)</f>
        <v>10134503.289999999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1835863.43</v>
      </c>
      <c r="AY208" s="20">
        <v>4321454.01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769780.93</v>
      </c>
      <c r="AY209" s="20">
        <v>945146.16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4119975.59</v>
      </c>
      <c r="AY210" s="20">
        <v>4867903.12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6304730.5299999993</v>
      </c>
      <c r="AY212" s="17">
        <f>SUM(AY213:AY218)</f>
        <v>12005495.810000001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921893.83</v>
      </c>
      <c r="AY213" s="20">
        <v>1764880.75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621854.19999999995</v>
      </c>
      <c r="AY214" s="20">
        <v>599552.12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3271092.01</v>
      </c>
      <c r="AY215" s="20">
        <v>5463825.7000000002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1484818.49</v>
      </c>
      <c r="AY216" s="20">
        <v>4172090.46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4408</v>
      </c>
      <c r="AY217" s="20">
        <v>5000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664</v>
      </c>
      <c r="AY218" s="20">
        <v>146.78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8607546.3599999994</v>
      </c>
      <c r="AY222" s="15">
        <f>AY223+AY232+AY236+AY246+AY256+AY264+AY267+AY273+AY277</f>
        <v>18852893.479999997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345895.18</v>
      </c>
      <c r="AY223" s="17">
        <f>SUM(AY224:AY231)</f>
        <v>1307802.29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124014.06</v>
      </c>
      <c r="AY224" s="20">
        <v>464673.14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3552.28</v>
      </c>
      <c r="AY225" s="20">
        <v>25321.46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25397.39</v>
      </c>
      <c r="AY227" s="20">
        <v>60603.57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237.5</v>
      </c>
      <c r="AY228" s="20">
        <v>18360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88121.95</v>
      </c>
      <c r="AY229" s="20">
        <v>390264.12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104572</v>
      </c>
      <c r="AY231" s="20">
        <v>348580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116112.11</v>
      </c>
      <c r="AY232" s="17">
        <f>SUM(AY233:AY235)</f>
        <v>689585.28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115525.12</v>
      </c>
      <c r="AY233" s="20">
        <v>684929.39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586.99</v>
      </c>
      <c r="AY235" s="20">
        <v>4655.8900000000003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881623.77</v>
      </c>
      <c r="AY246" s="17">
        <f>SUM(AY247:AY255)</f>
        <v>2152843.2999999998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94157.83</v>
      </c>
      <c r="AY247" s="20">
        <v>210431.75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36057.160000000003</v>
      </c>
      <c r="AY248" s="20">
        <v>184367.67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7603.25</v>
      </c>
      <c r="AY249" s="20">
        <v>22883.91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2820</v>
      </c>
      <c r="AY250" s="20">
        <v>19159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261618.96</v>
      </c>
      <c r="AY252" s="20">
        <v>621984.43000000005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119822.45</v>
      </c>
      <c r="AY253" s="20">
        <v>237371.22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800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359544.12</v>
      </c>
      <c r="AY255" s="20">
        <v>855845.32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119818.54</v>
      </c>
      <c r="AY256" s="17">
        <f>SUM(AY257:AY263)</f>
        <v>692162.12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5916</v>
      </c>
      <c r="AY257" s="20">
        <v>26805.81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5331</v>
      </c>
      <c r="AY258" s="20">
        <v>22146.83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11568.38</v>
      </c>
      <c r="AY259" s="20">
        <v>43137.09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21293.66</v>
      </c>
      <c r="AY260" s="20">
        <v>133611.26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70998.86</v>
      </c>
      <c r="AY262" s="20">
        <v>462401.13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4710.6400000000003</v>
      </c>
      <c r="AY263" s="20">
        <v>4060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5578931.4100000001</v>
      </c>
      <c r="AY264" s="17">
        <f>SUM(AY265:AY266)</f>
        <v>10744607.119999999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5578931.4100000001</v>
      </c>
      <c r="AY265" s="20">
        <v>10744607.119999999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135397.51</v>
      </c>
      <c r="AY267" s="17">
        <f>SUM(AY268:AY272)</f>
        <v>751409.87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35279.800000000003</v>
      </c>
      <c r="AY268" s="20">
        <v>349922.35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91336.87</v>
      </c>
      <c r="AY269" s="20">
        <v>380680.43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8780.84</v>
      </c>
      <c r="AY270" s="20">
        <v>20339.080000000002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1429767.8399999999</v>
      </c>
      <c r="AY277" s="17">
        <f>SUM(AY278:AY286)</f>
        <v>2514483.5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59335.93</v>
      </c>
      <c r="AY278" s="20">
        <v>129391.79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13225.81</v>
      </c>
      <c r="AY279" s="20">
        <v>22115.88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4840</v>
      </c>
      <c r="AY280" s="20">
        <v>1460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57978.8</v>
      </c>
      <c r="AY281" s="20">
        <v>29997.360000000001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1029572.61</v>
      </c>
      <c r="AY283" s="20">
        <v>1698375.57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243372.45</v>
      </c>
      <c r="AY285" s="20">
        <v>520168.23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21442.240000000002</v>
      </c>
      <c r="AY286" s="20">
        <v>112974.67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12861847.729999999</v>
      </c>
      <c r="AY287" s="15">
        <f>AY288+AY298+AY308+AY318+AY328+AY338+AY346+AY356+AY362</f>
        <v>20851918.220000003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2553004.59</v>
      </c>
      <c r="AY288" s="17">
        <v>7128050.1600000001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2225621</v>
      </c>
      <c r="AY289" s="20">
        <v>6442484.75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1400</v>
      </c>
      <c r="AY291" s="20">
        <v>1400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278028.81</v>
      </c>
      <c r="AY292" s="20">
        <v>653628.6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9220.01</v>
      </c>
      <c r="AY294" s="20">
        <v>16790.400000000001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38103.120000000003</v>
      </c>
      <c r="AY295" s="20">
        <v>11960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631.65</v>
      </c>
      <c r="AY296" s="20">
        <v>945.11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978020.18</v>
      </c>
      <c r="AY298" s="17">
        <f>SUM(AY299:AY307)</f>
        <v>3284724.9400000004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18000</v>
      </c>
      <c r="AY300" s="20">
        <v>60350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67176.75</v>
      </c>
      <c r="AY301" s="20">
        <v>264237.25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487200</v>
      </c>
      <c r="AY303" s="20">
        <v>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404640.03</v>
      </c>
      <c r="AY304" s="20">
        <v>20000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1003.4</v>
      </c>
      <c r="AY307" s="20">
        <v>190656.47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3172401.5199999996</v>
      </c>
      <c r="AY308" s="17">
        <f>SUM(AY309:AY317)</f>
        <v>2781883.05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1334661.2</v>
      </c>
      <c r="AY309" s="20">
        <v>1625597.19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156221.84</v>
      </c>
      <c r="AY310" s="20">
        <v>80834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1404449.68</v>
      </c>
      <c r="AY311" s="20">
        <v>685198.57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42000.03</v>
      </c>
      <c r="AY312" s="20">
        <v>12880.65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221089.37</v>
      </c>
      <c r="AY314" s="20">
        <v>339978.64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12229.4</v>
      </c>
      <c r="AY315" s="20">
        <v>37394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515968.02</v>
      </c>
      <c r="AY318" s="17">
        <f>SUM(AY319:AY327)</f>
        <v>656354.04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46300.43</v>
      </c>
      <c r="AY319" s="20">
        <v>42898.18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13809.51</v>
      </c>
      <c r="AY322" s="20">
        <v>238004.28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442518.08</v>
      </c>
      <c r="AY323" s="20">
        <v>332995.58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13340</v>
      </c>
      <c r="AY325" s="20">
        <v>42456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1562695.3399999999</v>
      </c>
      <c r="AY328" s="17">
        <f>SUM(AY329:AY337)</f>
        <v>2121979.7400000002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488880.74</v>
      </c>
      <c r="AY329" s="20">
        <v>613732.23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13920</v>
      </c>
      <c r="AY330" s="20">
        <v>14222.8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802808.39</v>
      </c>
      <c r="AY333" s="20">
        <v>1132956.6100000001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148932.5</v>
      </c>
      <c r="AY335" s="20">
        <v>261542.55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99600</v>
      </c>
      <c r="AY336" s="20">
        <v>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8553.7099999999991</v>
      </c>
      <c r="AY337" s="20">
        <v>87345.55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96280</v>
      </c>
      <c r="AY338" s="17">
        <f>SUM(AY339:AY345)</f>
        <v>641190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96280</v>
      </c>
      <c r="AY339" s="20">
        <v>641190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335702.42000000004</v>
      </c>
      <c r="AY346" s="17">
        <f>SUM(AY347:AY355)</f>
        <v>425826.38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5790</v>
      </c>
      <c r="AY347" s="20">
        <v>17020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58860</v>
      </c>
      <c r="AY348" s="20">
        <v>108321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260636.02</v>
      </c>
      <c r="AY351" s="20">
        <v>279056.38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10416.4</v>
      </c>
      <c r="AY355" s="20">
        <v>21429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181589.5</v>
      </c>
      <c r="AY356" s="17">
        <f>SUM(AY357:AY361)</f>
        <v>526796.87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173626.1</v>
      </c>
      <c r="AY358" s="20">
        <v>523427.77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7963.4</v>
      </c>
      <c r="AY359" s="20">
        <v>3369.1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3466186.16</v>
      </c>
      <c r="AY362" s="17">
        <f>SUM(AY363:AY371)</f>
        <v>3285113.04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1069964.19</v>
      </c>
      <c r="AY364" s="20">
        <v>1947933.35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1396221.97</v>
      </c>
      <c r="AY366" s="20">
        <v>1251237.33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1000000</v>
      </c>
      <c r="AY368" s="20">
        <v>5148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7820101.1600000001</v>
      </c>
      <c r="AY372" s="13">
        <f>AY373+AY385+AY391+AY403+AY416+AY423+AY433+AY436+AY447</f>
        <v>19604758.98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2634000</v>
      </c>
      <c r="AY385" s="15">
        <f>AY386+AY390</f>
        <v>4689657.96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2634000</v>
      </c>
      <c r="AY386" s="17">
        <f>SUM(AY387:AY389)</f>
        <v>4689657.96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2634000</v>
      </c>
      <c r="AY387" s="20">
        <v>4689657.96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2318058.38</v>
      </c>
      <c r="AY403" s="15">
        <f>AY404+AY406+AY408+AY414</f>
        <v>9386197.7400000002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1919803.03</v>
      </c>
      <c r="AY404" s="17">
        <f>SUM(AY405)</f>
        <v>7689591.8499999996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1919803.03</v>
      </c>
      <c r="AY405" s="20">
        <v>7689591.8499999996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398255.35000000003</v>
      </c>
      <c r="AY408" s="17">
        <f>SUM(AY409:AY413)</f>
        <v>1627237.92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8253.0300000000007</v>
      </c>
      <c r="AY409" s="20">
        <v>210077.86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390002.32</v>
      </c>
      <c r="AY411" s="20">
        <v>1417160.06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69367.97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69367.97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2868042.7800000003</v>
      </c>
      <c r="AY416" s="15">
        <f>AY417+AY419+AY421</f>
        <v>5528903.2800000003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1082321.1100000001</v>
      </c>
      <c r="AY417" s="17">
        <f>SUM(AY418)</f>
        <v>2409431.16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1082321.1100000001</v>
      </c>
      <c r="AY418" s="20">
        <v>2409431.16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1785721.67</v>
      </c>
      <c r="AY419" s="17">
        <f>SUM(AY420)</f>
        <v>3119472.12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1785721.67</v>
      </c>
      <c r="AY420" s="20">
        <v>3119472.12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523076.13</v>
      </c>
      <c r="AY477" s="13">
        <f>AY478+AY489+AY494+AY499+AY502</f>
        <v>235082.73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523076.13</v>
      </c>
      <c r="AY478" s="15">
        <f>AY479+AY483</f>
        <v>235082.73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523076.13</v>
      </c>
      <c r="AY479" s="17">
        <f>SUM(AY480:AY482)</f>
        <v>235082.73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523076.13</v>
      </c>
      <c r="AY480" s="20">
        <v>235082.73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5" t="s">
        <v>1056</v>
      </c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  <c r="AA543" s="45"/>
      <c r="AB543" s="45"/>
      <c r="AC543" s="45"/>
      <c r="AD543" s="45"/>
      <c r="AE543" s="45"/>
      <c r="AF543" s="45"/>
      <c r="AG543" s="45"/>
      <c r="AH543" s="45"/>
      <c r="AI543" s="45"/>
      <c r="AJ543" s="45"/>
      <c r="AK543" s="45"/>
      <c r="AL543" s="45"/>
      <c r="AM543" s="45"/>
      <c r="AN543" s="45"/>
      <c r="AO543" s="45"/>
      <c r="AP543" s="45"/>
      <c r="AQ543" s="45"/>
      <c r="AR543" s="45"/>
      <c r="AS543" s="45"/>
      <c r="AT543" s="45"/>
      <c r="AU543" s="45"/>
      <c r="AV543" s="45"/>
      <c r="AW543" s="45"/>
      <c r="AX543" s="30">
        <f>AX186+AX372+AX453+AX477+AX507+AX540</f>
        <v>73053722.559999987</v>
      </c>
      <c r="AY543" s="30">
        <f>AY186+AY372+AY453+AY477+AY507+AY540</f>
        <v>148162996.11999997</v>
      </c>
    </row>
    <row r="544" spans="1:51" ht="16.5" customHeight="1" thickBot="1" x14ac:dyDescent="0.35">
      <c r="B544" s="46" t="s">
        <v>1057</v>
      </c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  <c r="R544" s="46"/>
      <c r="S544" s="46"/>
      <c r="T544" s="46"/>
      <c r="U544" s="46"/>
      <c r="V544" s="46"/>
      <c r="W544" s="46"/>
      <c r="X544" s="46"/>
      <c r="Y544" s="46"/>
      <c r="Z544" s="46"/>
      <c r="AA544" s="46"/>
      <c r="AB544" s="46"/>
      <c r="AC544" s="46"/>
      <c r="AD544" s="46"/>
      <c r="AE544" s="46"/>
      <c r="AF544" s="46"/>
      <c r="AG544" s="46"/>
      <c r="AH544" s="46"/>
      <c r="AI544" s="46"/>
      <c r="AJ544" s="46"/>
      <c r="AK544" s="46"/>
      <c r="AL544" s="46"/>
      <c r="AM544" s="46"/>
      <c r="AN544" s="46"/>
      <c r="AO544" s="46"/>
      <c r="AP544" s="46"/>
      <c r="AQ544" s="46"/>
      <c r="AR544" s="46"/>
      <c r="AS544" s="46"/>
      <c r="AT544" s="46"/>
      <c r="AU544" s="46"/>
      <c r="AV544" s="46"/>
      <c r="AW544" s="46"/>
      <c r="AX544" s="31">
        <f>AX184-AX543</f>
        <v>29704360.39000003</v>
      </c>
      <c r="AY544" s="31">
        <f>AY184-AY543</f>
        <v>16216529.280000031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1"/>
      <c r="AG548" s="43" t="s">
        <v>1066</v>
      </c>
      <c r="AH548" s="43"/>
      <c r="AI548" s="43"/>
      <c r="AJ548" s="43"/>
      <c r="AK548" s="43"/>
      <c r="AL548" s="43"/>
      <c r="AM548" s="43"/>
      <c r="AN548" s="43"/>
      <c r="AO548" s="43"/>
      <c r="AP548" s="43"/>
      <c r="AQ548" s="43"/>
      <c r="AR548" s="43"/>
      <c r="AS548" s="43"/>
      <c r="AT548" s="43"/>
      <c r="AU548" s="43"/>
    </row>
    <row r="549" spans="2:51" ht="8.25" customHeight="1" x14ac:dyDescent="0.25">
      <c r="AG549" s="43"/>
      <c r="AH549" s="43"/>
      <c r="AI549" s="43"/>
      <c r="AJ549" s="43"/>
      <c r="AK549" s="43"/>
      <c r="AL549" s="43"/>
      <c r="AM549" s="43"/>
      <c r="AN549" s="43"/>
      <c r="AO549" s="43"/>
      <c r="AP549" s="43"/>
      <c r="AQ549" s="43"/>
      <c r="AR549" s="43"/>
      <c r="AS549" s="43"/>
      <c r="AT549" s="43"/>
      <c r="AU549" s="43"/>
    </row>
    <row r="550" spans="2:51" x14ac:dyDescent="0.25">
      <c r="AG550" s="43"/>
      <c r="AH550" s="43"/>
      <c r="AI550" s="43"/>
      <c r="AJ550" s="43"/>
      <c r="AK550" s="43"/>
      <c r="AL550" s="43"/>
      <c r="AM550" s="43"/>
      <c r="AN550" s="43"/>
      <c r="AO550" s="43"/>
      <c r="AP550" s="43"/>
      <c r="AQ550" s="43"/>
      <c r="AR550" s="43"/>
      <c r="AS550" s="43"/>
      <c r="AT550" s="43"/>
      <c r="AU550" s="43"/>
    </row>
    <row r="551" spans="2:51" x14ac:dyDescent="0.2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  <c r="AC551" s="47"/>
      <c r="AD551" s="47"/>
      <c r="AE551" s="47"/>
      <c r="AF551" s="47"/>
      <c r="AG551" s="43"/>
      <c r="AH551" s="43"/>
      <c r="AI551" s="43"/>
      <c r="AJ551" s="43"/>
      <c r="AK551" s="43"/>
      <c r="AL551" s="43"/>
      <c r="AM551" s="43"/>
      <c r="AN551" s="43"/>
      <c r="AO551" s="43"/>
      <c r="AP551" s="43"/>
      <c r="AQ551" s="43"/>
      <c r="AR551" s="43"/>
      <c r="AS551" s="43"/>
      <c r="AT551" s="43"/>
      <c r="AU551" s="43"/>
      <c r="AV551" s="47" t="s">
        <v>1059</v>
      </c>
      <c r="AW551" s="47"/>
      <c r="AX551" s="47"/>
      <c r="AY551" s="47"/>
    </row>
    <row r="552" spans="2:51" x14ac:dyDescent="0.2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48" t="s">
        <v>1062</v>
      </c>
      <c r="Q552" s="48"/>
      <c r="R552" s="48"/>
      <c r="S552" s="48"/>
      <c r="T552" s="48"/>
      <c r="U552" s="48"/>
      <c r="V552" s="48"/>
      <c r="W552" s="48"/>
      <c r="X552" s="48"/>
      <c r="Y552" s="48"/>
      <c r="Z552" s="48"/>
      <c r="AA552" s="48"/>
      <c r="AB552" s="48"/>
      <c r="AC552" s="48"/>
      <c r="AD552" s="48"/>
      <c r="AE552" s="48"/>
      <c r="AF552" s="48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V552" s="48" t="s">
        <v>1063</v>
      </c>
      <c r="AW552" s="48"/>
      <c r="AX552" s="48"/>
      <c r="AY552" s="48"/>
    </row>
    <row r="553" spans="2:51" x14ac:dyDescent="0.2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49"/>
      <c r="Q553" s="49"/>
      <c r="R553" s="49"/>
      <c r="S553" s="49"/>
      <c r="T553" s="49"/>
      <c r="U553" s="49"/>
      <c r="V553" s="49"/>
      <c r="W553" s="49"/>
      <c r="X553" s="49"/>
      <c r="Y553" s="49"/>
      <c r="Z553" s="49"/>
      <c r="AA553" s="49"/>
      <c r="AB553" s="49"/>
      <c r="AC553" s="49"/>
      <c r="AD553" s="49"/>
      <c r="AE553" s="49"/>
      <c r="AF553" s="49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V553" s="49"/>
      <c r="AW553" s="49"/>
      <c r="AX553" s="49"/>
      <c r="AY553" s="49"/>
    </row>
    <row r="554" spans="2:51" ht="15.75" customHeight="1" x14ac:dyDescent="0.25">
      <c r="B554" s="35"/>
      <c r="C554" s="36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42" t="s">
        <v>1064</v>
      </c>
      <c r="Q554" s="42"/>
      <c r="R554" s="42"/>
      <c r="S554" s="42"/>
      <c r="T554" s="42"/>
      <c r="U554" s="42"/>
      <c r="V554" s="42"/>
      <c r="W554" s="42"/>
      <c r="X554" s="42"/>
      <c r="Y554" s="42"/>
      <c r="Z554" s="42"/>
      <c r="AA554" s="42"/>
      <c r="AB554" s="42"/>
      <c r="AC554" s="42"/>
      <c r="AD554" s="42"/>
      <c r="AE554" s="42"/>
      <c r="AF554" s="42"/>
      <c r="AG554" s="36"/>
      <c r="AH554" s="36"/>
      <c r="AI554" s="36"/>
      <c r="AJ554" s="36"/>
      <c r="AK554" s="36"/>
      <c r="AL554" s="36"/>
      <c r="AM554" s="36"/>
      <c r="AN554" s="36"/>
      <c r="AO554" s="36"/>
      <c r="AP554" s="36"/>
      <c r="AQ554" s="36"/>
      <c r="AR554" s="36"/>
      <c r="AS554" s="36"/>
      <c r="AV554" s="42" t="s">
        <v>1065</v>
      </c>
      <c r="AW554" s="42"/>
      <c r="AX554" s="42"/>
      <c r="AY554" s="42"/>
    </row>
    <row r="555" spans="2:51" ht="15" customHeight="1" x14ac:dyDescent="0.25">
      <c r="D555" s="37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  <c r="AA555" s="42"/>
      <c r="AB555" s="42"/>
      <c r="AC555" s="42"/>
      <c r="AD555" s="42"/>
      <c r="AE555" s="42"/>
      <c r="AF555" s="42"/>
      <c r="AS555" s="37"/>
      <c r="AV555" s="42"/>
      <c r="AW555" s="42"/>
      <c r="AX555" s="42"/>
      <c r="AY555" s="42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y3JctPRulfHHD8jn1ovIDTWXIXyhqMS+Y1X+PdFVmgPuFWINQgV00sfkFMUk6RgJrJm/+iVfA5PpzfUOSxgMCw==" saltValue="oW/6LkasUl5wCL3V9Q7IKg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dcterms:created xsi:type="dcterms:W3CDTF">2021-12-07T19:32:18Z</dcterms:created>
  <dcterms:modified xsi:type="dcterms:W3CDTF">2023-03-24T19:48:16Z</dcterms:modified>
</cp:coreProperties>
</file>