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5E9D0839-9E9D-4B47-942D-D83C246747BB}" xr6:coauthVersionLast="47" xr6:coauthVersionMax="47" xr10:uidLastSave="{00000000-0000-0000-0000-000000000000}"/>
  <workbookProtection workbookAlgorithmName="SHA-512" workbookHashValue="5vL/iSDKa2DB2ZYNjQjeiPtZoyA/AxZ4m6F8bNW573B6legC4DxXqMM5eSHhOfhie4pPSDRkFEjx9V9dZGrAQw==" workbookSaltValue="ixeA5lJZ+jPqkuE6nqyIxw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<sst xmlns="http://schemas.openxmlformats.org/spreadsheetml/2006/main" count="394" uniqueCount="393">
  <si>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</si>
  <si>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</si>
  <si>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</si>
  <si>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</si>
  <si>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</si>
  <si>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</si>
  <si>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</si>
  <si>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</si>
  <si>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</si>
  <si>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</si>
  <si>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</si>
  <si>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</si>
  <si>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</si>
  <si>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</si>
  <si>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</si>
  <si>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</si>
  <si>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</si>
  <si>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</si>
  <si>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</si>
  <si>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</si>
  <si>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</si>
  <si>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</si>
  <si>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</si>
  <si>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</si>
  <si>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</si>
  <si>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</si>
  <si>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</si>
  <si>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</si>
  <si>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</si>
  <si>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</si>
  <si>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</si>
  <si>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</si>
  <si>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</si>
  <si>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</si>
  <si>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</si>
  <si>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</si>
  <si>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</si>
  <si>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</si>
  <si>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</si>
  <si>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</si>
  <si>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</si>
  <si>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</si>
  <si>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</si>
  <si>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</si>
  <si>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</si>
  <si>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</si>
  <si>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</si>
  <si>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</si>
  <si>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</si>
  <si>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</si>
  <si>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</si>
  <si>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</si>
  <si>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</si>
  <si>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</si>
  <si>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</si>
  <si>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</si>
  <si>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</si>
  <si>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</si>
  <si>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</si>
  <si>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</si>
  <si>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</si>
  <si>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</si>
  <si>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</si>
  <si>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</si>
  <si>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</si>
  <si>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</si>
  <si>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</si>
  <si>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</si>
  <si>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</si>
  <si>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</si>
  <si>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</si>
  <si>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</si>
  <si>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</si>
  <si>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</si>
  <si>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</si>
  <si>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</si>
  <si>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</si>
  <si>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</si>
  <si>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</si>
  <si>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</si>
  <si>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</si>
  <si>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</si>
  <si>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</si>
  <si>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</si>
  <si>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</si>
  <si>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</si>
  <si>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</si>
  <si>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</si>
  <si>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</si>
  <si>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</si>
  <si>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</si>
  <si>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</si>
  <si>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</si>
  <si>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</si>
  <si>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</si>
  <si>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</si>
  <si>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</si>
  <si>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</si>
  <si>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</si>
  <si>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</si>
  <si>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</si>
  <si>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</si>
  <si>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</si>
  <si>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</si>
  <si>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</si>
  <si>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</si>
  <si>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</si>
  <si>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</si>
  <si>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</si>
  <si>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</si>
  <si>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</si>
  <si>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</si>
  <si>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</si>
  <si>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</si>
  <si>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</si>
  <si>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</si>
  <si>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</si>
  <si>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</si>
  <si>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</si>
  <si>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</si>
  <si>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</si>
  <si>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</si>
  <si>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</si>
  <si>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</si>
  <si>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</si>
  <si>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</si>
  <si>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</si>
  <si>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</si>
  <si>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</si>
  <si>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</si>
  <si>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</si>
  <si>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</si>
  <si>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</si>
  <si>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</si>
  <si>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</si>
  <si>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</si>
  <si>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</si>
  <si>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</si>
  <si>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</si>
  <si>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</si>
  <si>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</si>
  <si>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</si>
  <si>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</si>
  <si>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</si>
  <si>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</si>
  <si>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</si>
  <si>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</si>
  <si>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</si>
  <si>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</si>
  <si>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</si>
  <si>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</si>
  <si>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</si>
  <si>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</si>
  <si>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</si>
  <si>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</si>
  <si>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</si>
  <si>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</si>
  <si>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</si>
  <si>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</si>
  <si>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</si>
  <si>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</si>
  <si>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</si>
  <si>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</si>
  <si>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</si>
  <si>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</si>
  <si>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</si>
  <si>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</si>
  <si>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</si>
  <si>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</si>
  <si>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</si>
  <si>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</si>
  <si>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</si>
  <si>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</si>
  <si>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</si>
  <si>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</si>
  <si>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</si>
  <si>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</si>
  <si>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</si>
  <si>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</si>
  <si>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</si>
  <si>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</si>
  <si>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</si>
  <si>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</si>
  <si>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</si>
  <si>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</si>
  <si>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</si>
  <si>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</si>
  <si>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</si>
  <si>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</si>
  <si>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</si>
  <si>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</si>
  <si>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</si>
  <si>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</si>
  <si>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</si>
  <si>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</si>
  <si>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</si>
  <si>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</si>
  <si>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</si>
  <si>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</si>
  <si>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</si>
  <si>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</si>
  <si>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</si>
  <si>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</si>
  <si>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</si>
  <si>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</si>
  <si>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</si>
  <si>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</si>
  <si>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</si>
  <si>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</si>
  <si>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</si>
  <si>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</si>
  <si>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</si>
  <si>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</si>
  <si>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</si>
  <si>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</si>
  <si>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</si>
  <si>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</si>
  <si>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</si>
  <si>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</si>
  <si>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</si>
  <si>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</si>
  <si>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</si>
  <si>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</si>
  <si>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</si>
  <si>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</si>
  <si>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</si>
  <si>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</si>
  <si>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</si>
  <si>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</si>
  <si>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</si>
  <si>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</si>
  <si>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</si>
  <si>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</si>
  <si>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</si>
  <si>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</si>
  <si>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</si>
  <si>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</si>
  <si>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</si>
  <si>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</si>
  <si>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</si>
  <si>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</si>
  <si>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</si>
  <si>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</si>
  <si>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</si>
  <si>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</si>
  <si>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</si>
  <si>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</si>
  <si>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</si>
  <si>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</si>
  <si>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</si>
  <si>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</si>
  <si>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</si>
  <si>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</si>
  <si>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</si>
  <si>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</si>
  <si>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</si>
  <si>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</si>
  <si>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</si>
  <si>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</si>
  <si>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</si>
  <si>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</si>
  <si>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</si>
  <si>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</si>
  <si>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</si>
  <si>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</si>
  <si>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</si>
  <si>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</si>
  <si>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</si>
  <si>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</si>
  <si>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</si>
  <si>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</si>
  <si>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</si>
  <si>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</si>
  <si>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</si>
  <si>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</si>
  <si>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</si>
  <si>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</si>
  <si>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</si>
  <si>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</si>
  <si>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</si>
  <si>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</si>
  <si>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</si>
  <si>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</si>
  <si>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</si>
  <si>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</si>
  <si>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</si>
  <si>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</si>
  <si>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</si>
  <si>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</si>
  <si>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</si>
  <si>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</si>
  <si>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</si>
  <si>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</si>
  <si>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</si>
  <si>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</si>
  <si>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</si>
  <si>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</si>
  <si>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</si>
  <si>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</si>
  <si>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</si>
  <si>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</si>
  <si>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</si>
  <si>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</si>
  <si>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</si>
  <si>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</si>
  <si>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</si>
  <si>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</si>
  <si>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</si>
  <si>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</si>
  <si>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</si>
  <si>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</si>
  <si>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</si>
  <si>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</si>
  <si>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</si>
  <si>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</si>
  <si>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</si>
  <si>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</si>
  <si>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</si>
  <si>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</si>
  <si>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</si>
  <si>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</si>
  <si>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</si>
  <si>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</si>
  <si>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</si>
  <si>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</si>
  <si>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</si>
  <si>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</si>
  <si>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</si>
  <si>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</si>
  <si>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</si>
  <si>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</si>
  <si>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</si>
  <si>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</si>
  <si>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</si>
  <si>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</si>
  <si>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</si>
  <si>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</si>
  <si>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</si>
  <si>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</si>
  <si>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</si>
  <si>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</si>
  <si>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</si>
  <si>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</si>
  <si>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</si>
  <si>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</si>
  <si>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</si>
  <si>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</si>
  <si>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</si>
  <si>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</si>
  <si>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</si>
  <si>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</si>
  <si>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</si>
  <si>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</si>
  <si>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</si>
  <si>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</si>
  <si>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</si>
  <si>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</si>
  <si>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</si>
  <si>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</si>
  <si>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</si>
  <si>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</si>
  <si>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</si>
  <si>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</si>
  <si>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</si>
  <si>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</si>
  <si>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</si>
  <si>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</si>
  <si>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</si>
  <si>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</si>
  <si>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</si>
  <si>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</si>
  <si>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</si>
  <si>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</si>
  <si>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</si>
  <si>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</si>
  <si>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</si>
  <si>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</si>
  <si>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</si>
  <si>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</si>
  <si>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</si>
  <si>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</si>
  <si>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</si>
  <si>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</si>
  <si>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</si>
  <si>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</si>
  <si>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</si>
  <si>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</si>
  <si>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28 DE FEBRERO DE 2022</t>
  </si>
  <si>
    <t>ING. RAÚL EVERARDO GUTIÉRREZ CASTAÑEDA</t>
  </si>
  <si>
    <t>MTRO. ARNOLDO SOLÓRZANO CUEVAS</t>
  </si>
  <si>
    <t>PRESIDENTE MUNICIPAL</t>
  </si>
  <si>
    <t>TESORERO MUNICIPAL</t>
  </si>
  <si>
    <t>ASEJ2022-02-07-10-2022-1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</si>
</sst>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4" fontId="5" fillId="0" borderId="15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" fillId="0" borderId="0" xfId="0" applyFont="1" applyFill="1" applyProtection="1"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11" xfId="0" applyFont="1" applyFill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164" fontId="16" fillId="0" borderId="0" xfId="0" applyNumberFormat="1" applyFont="1" applyBorder="1" applyAlignment="1" applyProtection="1">
      <alignment horizontal="center" vertical="top" wrapText="1"/>
      <protection hidden="1"/>
    </xf>
    <xf numFmtId="0" fontId="20" fillId="0" borderId="0" xfId="0" applyNumberFormat="1" applyFont="1" applyBorder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4" customWidth="1"/>
    <col min="31" max="31" width="4.28515625" style="44" customWidth="1"/>
    <col min="32" max="33" width="22.85546875" style="49" customWidth="1"/>
    <col min="34" max="34" width="7" style="49" customWidth="1"/>
    <col min="35" max="63" width="2.85546875" style="44" customWidth="1"/>
    <col min="64" max="64" width="4.140625" style="44" customWidth="1"/>
    <col min="65" max="66" width="22.85546875" style="49" customWidth="1"/>
    <col min="67" max="74" width="2.28515625" style="44" hidden="1" customWidth="1"/>
    <col min="75" max="16384" width="11.42578125" style="44" hidden="1"/>
  </cols>
  <sheetData>
    <row r="1" spans="1:66" s="2" customFormat="1" ht="23.25">
      <c r="A1" s="1"/>
      <c r="B1" s="65" t="s">
        <v>386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</row>
    <row r="2" spans="1:66" s="2" customFormat="1" ht="21">
      <c r="A2" s="1"/>
      <c r="B2" s="66" t="s">
        <v>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</row>
    <row r="3" spans="1:66" s="2" customFormat="1" ht="18.75">
      <c r="A3" s="1"/>
      <c r="B3" s="67" t="s">
        <v>387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68" t="s">
        <v>2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">
        <v>2022</v>
      </c>
      <c r="AG5" s="6">
        <v>2021</v>
      </c>
      <c r="AH5" s="6" t="s">
        <v>3</v>
      </c>
      <c r="AI5" s="68" t="s">
        <v>2</v>
      </c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">
        <v>2022</v>
      </c>
      <c r="BN5" s="6">
        <v>2021</v>
      </c>
    </row>
    <row r="6" spans="1:66" s="11" customFormat="1" ht="15" customHeight="1">
      <c r="A6" s="8">
        <v>10000</v>
      </c>
      <c r="B6" s="69" t="s">
        <v>4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9"/>
      <c r="AG6" s="9"/>
      <c r="AH6" s="10" t="s">
        <v>5</v>
      </c>
      <c r="AI6" s="69" t="s">
        <v>6</v>
      </c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9"/>
      <c r="BN6" s="9"/>
    </row>
    <row r="7" spans="1:66" s="11" customFormat="1" ht="15" customHeight="1">
      <c r="A7" s="12">
        <v>11000</v>
      </c>
      <c r="B7" s="61" t="s">
        <v>7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13"/>
      <c r="AG7" s="13"/>
      <c r="AH7" s="14" t="s">
        <v>8</v>
      </c>
      <c r="AI7" s="61" t="s">
        <v>9</v>
      </c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15"/>
      <c r="BN7" s="15"/>
    </row>
    <row r="8" spans="1:66" s="11" customFormat="1" ht="15" customHeight="1">
      <c r="A8" s="12">
        <v>11100</v>
      </c>
      <c r="B8" s="62" t="s">
        <v>10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16">
        <f>SUM(AF9:AF15)</f>
        <v>20893245.060000002</v>
      </c>
      <c r="AG8" s="16">
        <f>SUM(AG9:AG15)</f>
        <v>8211531.5800000001</v>
      </c>
      <c r="AH8" s="14" t="s">
        <v>11</v>
      </c>
      <c r="AI8" s="62" t="s">
        <v>12</v>
      </c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16">
        <f>SUM(BM9:BM17)</f>
        <v>17071259.130000003</v>
      </c>
      <c r="BN8" s="16">
        <f>SUM(BN9:BN17)</f>
        <v>10607883.390000001</v>
      </c>
    </row>
    <row r="9" spans="1:66" s="11" customFormat="1" ht="15" customHeight="1">
      <c r="A9" s="17">
        <v>11110</v>
      </c>
      <c r="B9" s="63" t="s">
        <v>13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18">
        <v>469984.92</v>
      </c>
      <c r="AG9" s="18">
        <v>39770.980000000003</v>
      </c>
      <c r="AH9" s="19" t="s">
        <v>14</v>
      </c>
      <c r="AI9" s="64" t="s">
        <v>15</v>
      </c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18">
        <v>7889.13</v>
      </c>
      <c r="BN9" s="18">
        <v>7889.13</v>
      </c>
    </row>
    <row r="10" spans="1:66" s="11" customFormat="1" ht="15" customHeight="1">
      <c r="A10" s="17">
        <v>11120</v>
      </c>
      <c r="B10" s="63" t="s">
        <v>16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18">
        <v>20423260.140000001</v>
      </c>
      <c r="AG10" s="18">
        <v>8171760.5999999996</v>
      </c>
      <c r="AH10" s="19" t="s">
        <v>17</v>
      </c>
      <c r="AI10" s="64" t="s">
        <v>18</v>
      </c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18">
        <v>4649238.97</v>
      </c>
      <c r="BN10" s="18">
        <v>-1889909.4</v>
      </c>
    </row>
    <row r="11" spans="1:66" s="11" customFormat="1" ht="15" customHeight="1">
      <c r="A11" s="17">
        <v>11130</v>
      </c>
      <c r="B11" s="63" t="s">
        <v>19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18">
        <v>0</v>
      </c>
      <c r="AG11" s="18">
        <v>0</v>
      </c>
      <c r="AH11" s="19" t="s">
        <v>20</v>
      </c>
      <c r="AI11" s="64" t="s">
        <v>21</v>
      </c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18">
        <v>3951032.54</v>
      </c>
      <c r="BN11" s="18">
        <v>3951032.54</v>
      </c>
    </row>
    <row r="12" spans="1:66" s="11" customFormat="1" ht="15" customHeight="1">
      <c r="A12" s="17">
        <v>11140</v>
      </c>
      <c r="B12" s="63" t="s">
        <v>22</v>
      </c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18">
        <v>0</v>
      </c>
      <c r="AG12" s="18">
        <v>0</v>
      </c>
      <c r="AH12" s="19" t="s">
        <v>23</v>
      </c>
      <c r="AI12" s="64" t="s">
        <v>24</v>
      </c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18">
        <v>0</v>
      </c>
      <c r="BN12" s="18">
        <v>0</v>
      </c>
    </row>
    <row r="13" spans="1:66" s="11" customFormat="1" ht="15" customHeight="1">
      <c r="A13" s="17">
        <v>11150</v>
      </c>
      <c r="B13" s="63" t="s">
        <v>25</v>
      </c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18">
        <v>0</v>
      </c>
      <c r="AG13" s="18">
        <v>0</v>
      </c>
      <c r="AH13" s="19" t="s">
        <v>26</v>
      </c>
      <c r="AI13" s="64" t="s">
        <v>27</v>
      </c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18">
        <v>327469.40999999997</v>
      </c>
      <c r="BN13" s="18">
        <v>365338.21</v>
      </c>
    </row>
    <row r="14" spans="1:66" s="11" customFormat="1" ht="15" customHeight="1">
      <c r="A14" s="17">
        <v>11160</v>
      </c>
      <c r="B14" s="63" t="s">
        <v>28</v>
      </c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18">
        <v>0</v>
      </c>
      <c r="AG14" s="18">
        <v>0</v>
      </c>
      <c r="AH14" s="19" t="s">
        <v>29</v>
      </c>
      <c r="AI14" s="64" t="s">
        <v>30</v>
      </c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18">
        <v>0</v>
      </c>
      <c r="BN14" s="18">
        <v>0</v>
      </c>
    </row>
    <row r="15" spans="1:66" s="11" customFormat="1" ht="15" customHeight="1">
      <c r="A15" s="17">
        <v>11190</v>
      </c>
      <c r="B15" s="63" t="s">
        <v>31</v>
      </c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18">
        <v>0</v>
      </c>
      <c r="AG15" s="18">
        <v>0</v>
      </c>
      <c r="AH15" s="19" t="s">
        <v>32</v>
      </c>
      <c r="AI15" s="64" t="s">
        <v>33</v>
      </c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18">
        <v>8135629.0800000001</v>
      </c>
      <c r="BN15" s="18">
        <v>8173532.9100000001</v>
      </c>
    </row>
    <row r="16" spans="1:66" s="11" customFormat="1" ht="15" customHeight="1">
      <c r="A16" s="12">
        <v>11200</v>
      </c>
      <c r="B16" s="62" t="s">
        <v>34</v>
      </c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16">
        <f>SUM(AF17:AF23)</f>
        <v>4390943.46</v>
      </c>
      <c r="AG16" s="16">
        <f>SUM(AG17:AG23)</f>
        <v>3800961.23</v>
      </c>
      <c r="AH16" s="19" t="s">
        <v>35</v>
      </c>
      <c r="AI16" s="64" t="s">
        <v>36</v>
      </c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18">
        <v>0</v>
      </c>
      <c r="BN16" s="18">
        <v>0</v>
      </c>
    </row>
    <row r="17" spans="1:66" s="11" customFormat="1" ht="15" customHeight="1">
      <c r="A17" s="17">
        <v>11210</v>
      </c>
      <c r="B17" s="63" t="s">
        <v>37</v>
      </c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18">
        <v>0</v>
      </c>
      <c r="AG17" s="18">
        <v>0</v>
      </c>
      <c r="AH17" s="19" t="s">
        <v>38</v>
      </c>
      <c r="AI17" s="64" t="s">
        <v>39</v>
      </c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18">
        <v>0</v>
      </c>
      <c r="BN17" s="18">
        <v>0</v>
      </c>
    </row>
    <row r="18" spans="1:66" s="11" customFormat="1" ht="15" customHeight="1">
      <c r="A18" s="17">
        <v>11220</v>
      </c>
      <c r="B18" s="63" t="s">
        <v>40</v>
      </c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18">
        <v>0</v>
      </c>
      <c r="AG18" s="18">
        <v>0</v>
      </c>
      <c r="AH18" s="14" t="s">
        <v>41</v>
      </c>
      <c r="AI18" s="62" t="s">
        <v>42</v>
      </c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63" t="s">
        <v>44</v>
      </c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18">
        <v>2298981.2200000002</v>
      </c>
      <c r="AG19" s="18">
        <v>1935086.69</v>
      </c>
      <c r="AH19" s="19" t="s">
        <v>45</v>
      </c>
      <c r="AI19" s="64" t="s">
        <v>46</v>
      </c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63" t="s">
        <v>48</v>
      </c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18">
        <v>0</v>
      </c>
      <c r="AG20" s="18">
        <v>0</v>
      </c>
      <c r="AH20" s="19" t="s">
        <v>49</v>
      </c>
      <c r="AI20" s="64" t="s">
        <v>50</v>
      </c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63" t="s">
        <v>52</v>
      </c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18">
        <v>2091962.24</v>
      </c>
      <c r="AG21" s="18">
        <v>1865874.54</v>
      </c>
      <c r="AH21" s="19" t="s">
        <v>53</v>
      </c>
      <c r="AI21" s="64" t="s">
        <v>54</v>
      </c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63" t="s">
        <v>56</v>
      </c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18">
        <v>0</v>
      </c>
      <c r="AG22" s="18">
        <v>0</v>
      </c>
      <c r="AH22" s="14" t="s">
        <v>57</v>
      </c>
      <c r="AI22" s="62" t="s">
        <v>58</v>
      </c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63" t="s">
        <v>60</v>
      </c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18">
        <v>0</v>
      </c>
      <c r="AG23" s="18">
        <v>0</v>
      </c>
      <c r="AH23" s="19" t="s">
        <v>61</v>
      </c>
      <c r="AI23" s="64" t="s">
        <v>62</v>
      </c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62" t="s">
        <v>64</v>
      </c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16">
        <f>SUM(AF25:AF29)</f>
        <v>3647816.4</v>
      </c>
      <c r="AG24" s="16">
        <f>SUM(AG25:AG29)</f>
        <v>2900045.17</v>
      </c>
      <c r="AH24" s="19" t="s">
        <v>65</v>
      </c>
      <c r="AI24" s="64" t="s">
        <v>66</v>
      </c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63" t="s">
        <v>68</v>
      </c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18">
        <v>63926</v>
      </c>
      <c r="AG25" s="18">
        <v>63926</v>
      </c>
      <c r="AH25" s="19" t="s">
        <v>69</v>
      </c>
      <c r="AI25" s="64" t="s">
        <v>70</v>
      </c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63" t="s">
        <v>72</v>
      </c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18">
        <v>230412</v>
      </c>
      <c r="AG26" s="18">
        <v>230412</v>
      </c>
      <c r="AH26" s="14" t="s">
        <v>73</v>
      </c>
      <c r="AI26" s="62" t="s">
        <v>74</v>
      </c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63" t="s">
        <v>76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18">
        <v>0</v>
      </c>
      <c r="AG27" s="18">
        <v>0</v>
      </c>
      <c r="AH27" s="19" t="s">
        <v>77</v>
      </c>
      <c r="AI27" s="64" t="s">
        <v>78</v>
      </c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63" t="s">
        <v>80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18">
        <v>3353478.4</v>
      </c>
      <c r="AG28" s="18">
        <v>2605707.17</v>
      </c>
      <c r="AH28" s="19" t="s">
        <v>81</v>
      </c>
      <c r="AI28" s="64" t="s">
        <v>82</v>
      </c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63" t="s">
        <v>84</v>
      </c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18">
        <v>0</v>
      </c>
      <c r="AG29" s="18">
        <v>0</v>
      </c>
      <c r="AH29" s="14" t="s">
        <v>85</v>
      </c>
      <c r="AI29" s="62" t="s">
        <v>86</v>
      </c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16">
        <f>SUM(BM30:BM32)</f>
        <v>9016091.9600000009</v>
      </c>
      <c r="BN29" s="16">
        <f>SUM(BN30:BN32)</f>
        <v>10682758.619999999</v>
      </c>
    </row>
    <row r="30" spans="1:66" s="11" customFormat="1" ht="15" customHeight="1">
      <c r="A30" s="12" t="s">
        <v>87</v>
      </c>
      <c r="B30" s="62" t="s">
        <v>88</v>
      </c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16">
        <f>SUM(AF31:AF35)</f>
        <v>0</v>
      </c>
      <c r="AG30" s="16">
        <f>SUM(AG31:AG35)</f>
        <v>0</v>
      </c>
      <c r="AH30" s="19" t="s">
        <v>89</v>
      </c>
      <c r="AI30" s="64" t="s">
        <v>90</v>
      </c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18">
        <v>9016091.9600000009</v>
      </c>
      <c r="BN30" s="18">
        <v>10682758.619999999</v>
      </c>
    </row>
    <row r="31" spans="1:66" s="11" customFormat="1" ht="15" customHeight="1">
      <c r="A31" s="17" t="s">
        <v>91</v>
      </c>
      <c r="B31" s="63" t="s">
        <v>92</v>
      </c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18">
        <v>0</v>
      </c>
      <c r="AG31" s="18">
        <v>0</v>
      </c>
      <c r="AH31" s="19" t="s">
        <v>93</v>
      </c>
      <c r="AI31" s="64" t="s">
        <v>94</v>
      </c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63" t="s">
        <v>96</v>
      </c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18">
        <v>0</v>
      </c>
      <c r="AG32" s="18">
        <v>0</v>
      </c>
      <c r="AH32" s="19" t="s">
        <v>97</v>
      </c>
      <c r="AI32" s="64" t="s">
        <v>98</v>
      </c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63" t="s">
        <v>100</v>
      </c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18">
        <v>0</v>
      </c>
      <c r="AG33" s="18">
        <v>0</v>
      </c>
      <c r="AH33" s="14" t="s">
        <v>101</v>
      </c>
      <c r="AI33" s="62" t="s">
        <v>102</v>
      </c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63" t="s">
        <v>104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18">
        <v>0</v>
      </c>
      <c r="AG34" s="18">
        <v>0</v>
      </c>
      <c r="AH34" s="19" t="s">
        <v>105</v>
      </c>
      <c r="AI34" s="64" t="s">
        <v>106</v>
      </c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63" t="s">
        <v>108</v>
      </c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18">
        <v>0</v>
      </c>
      <c r="AG35" s="18">
        <v>0</v>
      </c>
      <c r="AH35" s="19" t="s">
        <v>109</v>
      </c>
      <c r="AI35" s="64" t="s">
        <v>110</v>
      </c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62" t="s">
        <v>112</v>
      </c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16">
        <v>0</v>
      </c>
      <c r="AG36" s="16">
        <v>0</v>
      </c>
      <c r="AH36" s="19" t="s">
        <v>113</v>
      </c>
      <c r="AI36" s="64" t="s">
        <v>114</v>
      </c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63" t="s">
        <v>116</v>
      </c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18">
        <v>0</v>
      </c>
      <c r="AG37" s="18">
        <v>0</v>
      </c>
      <c r="AH37" s="19" t="s">
        <v>117</v>
      </c>
      <c r="AI37" s="64" t="s">
        <v>118</v>
      </c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62" t="s">
        <v>120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16">
        <f>SUM(AF39:AF40)</f>
        <v>0</v>
      </c>
      <c r="AG38" s="16">
        <f>SUM(AG39:AG40)</f>
        <v>0</v>
      </c>
      <c r="AH38" s="19" t="s">
        <v>121</v>
      </c>
      <c r="AI38" s="64" t="s">
        <v>122</v>
      </c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63" t="s">
        <v>124</v>
      </c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18">
        <v>0</v>
      </c>
      <c r="AG39" s="18">
        <v>0</v>
      </c>
      <c r="AH39" s="19" t="s">
        <v>125</v>
      </c>
      <c r="AI39" s="64" t="s">
        <v>126</v>
      </c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64" t="s">
        <v>128</v>
      </c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18">
        <v>0</v>
      </c>
      <c r="AG40" s="18">
        <v>0</v>
      </c>
      <c r="AH40" s="14" t="s">
        <v>129</v>
      </c>
      <c r="AI40" s="62" t="s">
        <v>130</v>
      </c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62" t="s">
        <v>132</v>
      </c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16">
        <f>SUM(AF42:AF45)</f>
        <v>0</v>
      </c>
      <c r="AG41" s="16">
        <f>SUM(AG42:AG45)</f>
        <v>0</v>
      </c>
      <c r="AH41" s="19" t="s">
        <v>133</v>
      </c>
      <c r="AI41" s="64" t="s">
        <v>134</v>
      </c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64" t="s">
        <v>136</v>
      </c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18">
        <v>0</v>
      </c>
      <c r="AG42" s="18">
        <v>0</v>
      </c>
      <c r="AH42" s="19" t="s">
        <v>137</v>
      </c>
      <c r="AI42" s="64" t="s">
        <v>138</v>
      </c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64" t="s">
        <v>140</v>
      </c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18">
        <v>0</v>
      </c>
      <c r="AG43" s="18">
        <v>0</v>
      </c>
      <c r="AH43" s="19" t="s">
        <v>141</v>
      </c>
      <c r="AI43" s="64" t="s">
        <v>142</v>
      </c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64" t="s">
        <v>144</v>
      </c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18">
        <v>0</v>
      </c>
      <c r="AG44" s="18">
        <v>0</v>
      </c>
      <c r="AH44" s="14" t="s">
        <v>145</v>
      </c>
      <c r="AI44" s="62" t="s">
        <v>146</v>
      </c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16">
        <f>SUM(BM45:BM47)</f>
        <v>9550.14</v>
      </c>
      <c r="BN44" s="16">
        <f>SUM(BN45:BN47)</f>
        <v>3500</v>
      </c>
    </row>
    <row r="45" spans="1:66" s="11" customFormat="1" ht="15" customHeight="1">
      <c r="A45" s="17" t="s">
        <v>147</v>
      </c>
      <c r="B45" s="70" t="s">
        <v>148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20">
        <v>0</v>
      </c>
      <c r="AG45" s="20">
        <v>0</v>
      </c>
      <c r="AH45" s="21" t="s">
        <v>149</v>
      </c>
      <c r="AI45" s="64" t="s">
        <v>150</v>
      </c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18">
        <v>9550.14</v>
      </c>
      <c r="BN45" s="18">
        <v>3500</v>
      </c>
    </row>
    <row r="46" spans="1:66" s="11" customFormat="1" ht="15" customHeight="1">
      <c r="A46" s="17"/>
      <c r="B46" s="71" t="s">
        <v>151</v>
      </c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22">
        <f>AF8+AF16+AF24+AF30+AF36+AF38+AF41</f>
        <v>28932004.920000002</v>
      </c>
      <c r="AG46" s="22">
        <f>AG8+AG16+AG24+AG30+AG36+AG38+AG41</f>
        <v>14912537.98</v>
      </c>
      <c r="AH46" s="23" t="s">
        <v>152</v>
      </c>
      <c r="AI46" s="64" t="s">
        <v>153</v>
      </c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61" t="s">
        <v>155</v>
      </c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22"/>
      <c r="AG47" s="22"/>
      <c r="AH47" s="24" t="s">
        <v>156</v>
      </c>
      <c r="AI47" s="72" t="s">
        <v>157</v>
      </c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62" t="s">
        <v>159</v>
      </c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16">
        <f>SUM(AF49:AF52)</f>
        <v>0</v>
      </c>
      <c r="AG48" s="16">
        <f>SUM(AG49:AG52)</f>
        <v>0</v>
      </c>
      <c r="AH48" s="10"/>
      <c r="AI48" s="73" t="s">
        <v>160</v>
      </c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22">
        <f>BM8+BM18+BM22+BM26+BM29+BM33+BM40+BM44</f>
        <v>26096901.230000004</v>
      </c>
      <c r="BN48" s="22">
        <f>BN8+BN18+BN22+BN26+BN29+BN33+BN40+BN44</f>
        <v>21294142.009999998</v>
      </c>
    </row>
    <row r="49" spans="1:66" s="11" customFormat="1" ht="15" customHeight="1">
      <c r="A49" s="17" t="s">
        <v>161</v>
      </c>
      <c r="B49" s="64" t="s">
        <v>162</v>
      </c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18">
        <v>0</v>
      </c>
      <c r="AG49" s="18">
        <v>0</v>
      </c>
      <c r="AH49" s="10" t="s">
        <v>163</v>
      </c>
      <c r="AI49" s="61" t="s">
        <v>164</v>
      </c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13"/>
      <c r="BN49" s="13"/>
    </row>
    <row r="50" spans="1:66" s="11" customFormat="1" ht="15" customHeight="1">
      <c r="A50" s="17" t="s">
        <v>165</v>
      </c>
      <c r="B50" s="64" t="s">
        <v>166</v>
      </c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18">
        <v>0</v>
      </c>
      <c r="AG50" s="18">
        <v>0</v>
      </c>
      <c r="AH50" s="14" t="s">
        <v>167</v>
      </c>
      <c r="AI50" s="62" t="s">
        <v>168</v>
      </c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64" t="s">
        <v>170</v>
      </c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18">
        <v>0</v>
      </c>
      <c r="AG51" s="18">
        <v>0</v>
      </c>
      <c r="AH51" s="19" t="s">
        <v>171</v>
      </c>
      <c r="AI51" s="64" t="s">
        <v>172</v>
      </c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64" t="s">
        <v>174</v>
      </c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18">
        <v>0</v>
      </c>
      <c r="AG52" s="18">
        <v>0</v>
      </c>
      <c r="AH52" s="19" t="s">
        <v>175</v>
      </c>
      <c r="AI52" s="64" t="s">
        <v>176</v>
      </c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62" t="s">
        <v>178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16">
        <f>SUM(AF54:AF58)</f>
        <v>0</v>
      </c>
      <c r="AG53" s="16">
        <f>SUM(AG54:AG58)</f>
        <v>0</v>
      </c>
      <c r="AH53" s="14" t="s">
        <v>179</v>
      </c>
      <c r="AI53" s="62" t="s">
        <v>180</v>
      </c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64" t="s">
        <v>182</v>
      </c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18">
        <v>0</v>
      </c>
      <c r="AG54" s="18">
        <v>0</v>
      </c>
      <c r="AH54" s="19" t="s">
        <v>183</v>
      </c>
      <c r="AI54" s="64" t="s">
        <v>184</v>
      </c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64" t="s">
        <v>186</v>
      </c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18">
        <v>0</v>
      </c>
      <c r="AG55" s="18">
        <v>0</v>
      </c>
      <c r="AH55" s="19" t="s">
        <v>187</v>
      </c>
      <c r="AI55" s="64" t="s">
        <v>188</v>
      </c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64" t="s">
        <v>190</v>
      </c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18">
        <v>0</v>
      </c>
      <c r="AG56" s="18">
        <v>0</v>
      </c>
      <c r="AH56" s="19" t="s">
        <v>191</v>
      </c>
      <c r="AI56" s="64" t="s">
        <v>192</v>
      </c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64" t="s">
        <v>194</v>
      </c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18">
        <v>0</v>
      </c>
      <c r="AG57" s="18">
        <v>0</v>
      </c>
      <c r="AH57" s="14" t="s">
        <v>195</v>
      </c>
      <c r="AI57" s="62" t="s">
        <v>196</v>
      </c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16">
        <f>SUM(BM58:BM62)</f>
        <v>45425837.530000001</v>
      </c>
      <c r="BN57" s="16">
        <f>SUM(BN58:BN62)</f>
        <v>46470109.649999999</v>
      </c>
    </row>
    <row r="58" spans="1:66" s="11" customFormat="1" ht="15" customHeight="1">
      <c r="A58" s="17" t="s">
        <v>197</v>
      </c>
      <c r="B58" s="64" t="s">
        <v>198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18">
        <v>0</v>
      </c>
      <c r="AG58" s="18">
        <v>0</v>
      </c>
      <c r="AH58" s="19" t="s">
        <v>199</v>
      </c>
      <c r="AI58" s="64" t="s">
        <v>200</v>
      </c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62" t="s">
        <v>202</v>
      </c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16">
        <f>SUM(AF60:AF66)</f>
        <v>531697717.35000002</v>
      </c>
      <c r="AG59" s="16">
        <f>SUM(AG60:AG66)</f>
        <v>531697717.35000002</v>
      </c>
      <c r="AH59" s="19" t="s">
        <v>203</v>
      </c>
      <c r="AI59" s="64" t="s">
        <v>204</v>
      </c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64" t="s">
        <v>206</v>
      </c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18">
        <v>5900000</v>
      </c>
      <c r="AG60" s="18">
        <v>5900000</v>
      </c>
      <c r="AH60" s="19" t="s">
        <v>207</v>
      </c>
      <c r="AI60" s="64" t="s">
        <v>208</v>
      </c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18">
        <v>45425837.530000001</v>
      </c>
      <c r="BN60" s="18">
        <v>46470109.649999999</v>
      </c>
    </row>
    <row r="61" spans="1:66" s="11" customFormat="1" ht="15" customHeight="1">
      <c r="A61" s="17" t="s">
        <v>209</v>
      </c>
      <c r="B61" s="64" t="s">
        <v>210</v>
      </c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18">
        <v>578075.18000000005</v>
      </c>
      <c r="AG61" s="18">
        <v>578075.18000000005</v>
      </c>
      <c r="AH61" s="19" t="s">
        <v>211</v>
      </c>
      <c r="AI61" s="64" t="s">
        <v>212</v>
      </c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64" t="s">
        <v>214</v>
      </c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18">
        <v>11297680.73</v>
      </c>
      <c r="AG62" s="18">
        <v>11297680.73</v>
      </c>
      <c r="AH62" s="19" t="s">
        <v>215</v>
      </c>
      <c r="AI62" s="64" t="s">
        <v>216</v>
      </c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64" t="s">
        <v>218</v>
      </c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18">
        <v>36641456.920000002</v>
      </c>
      <c r="AG63" s="18">
        <v>36641456.920000002</v>
      </c>
      <c r="AH63" s="14" t="s">
        <v>219</v>
      </c>
      <c r="AI63" s="62" t="s">
        <v>220</v>
      </c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  <c r="BB63" s="62"/>
      <c r="BC63" s="62"/>
      <c r="BD63" s="62"/>
      <c r="BE63" s="62"/>
      <c r="BF63" s="62"/>
      <c r="BG63" s="62"/>
      <c r="BH63" s="62"/>
      <c r="BI63" s="62"/>
      <c r="BJ63" s="62"/>
      <c r="BK63" s="62"/>
      <c r="BL63" s="62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64" t="s">
        <v>222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18">
        <v>455124322.54000002</v>
      </c>
      <c r="AG64" s="18">
        <v>455124322.54000002</v>
      </c>
      <c r="AH64" s="19" t="s">
        <v>223</v>
      </c>
      <c r="AI64" s="64" t="s">
        <v>224</v>
      </c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64" t="s">
        <v>226</v>
      </c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18">
        <v>22156181.98</v>
      </c>
      <c r="AG65" s="18">
        <v>22156181.98</v>
      </c>
      <c r="AH65" s="19" t="s">
        <v>227</v>
      </c>
      <c r="AI65" s="64" t="s">
        <v>228</v>
      </c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64" t="s">
        <v>230</v>
      </c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18">
        <v>0</v>
      </c>
      <c r="AG66" s="18">
        <v>0</v>
      </c>
      <c r="AH66" s="19" t="s">
        <v>231</v>
      </c>
      <c r="AI66" s="64" t="s">
        <v>232</v>
      </c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62" t="s">
        <v>234</v>
      </c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16">
        <f>SUM(AF68:AF75)</f>
        <v>42459414.409999996</v>
      </c>
      <c r="AG67" s="16">
        <f>SUM(AG68:AG75)</f>
        <v>42408407.030000001</v>
      </c>
      <c r="AH67" s="14" t="s">
        <v>235</v>
      </c>
      <c r="AI67" s="62" t="s">
        <v>236</v>
      </c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2"/>
      <c r="BG67" s="62"/>
      <c r="BH67" s="62"/>
      <c r="BI67" s="62"/>
      <c r="BJ67" s="62"/>
      <c r="BK67" s="62"/>
      <c r="BL67" s="62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64" t="s">
        <v>238</v>
      </c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18">
        <v>3740478.11</v>
      </c>
      <c r="AG68" s="18">
        <v>3730992.03</v>
      </c>
      <c r="AH68" s="19" t="s">
        <v>239</v>
      </c>
      <c r="AI68" s="64" t="s">
        <v>240</v>
      </c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64" t="s">
        <v>242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18">
        <v>4179415.99</v>
      </c>
      <c r="AG69" s="18">
        <v>4172926.99</v>
      </c>
      <c r="AH69" s="19" t="s">
        <v>243</v>
      </c>
      <c r="AI69" s="64" t="s">
        <v>244</v>
      </c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64" t="s">
        <v>246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18">
        <v>1314</v>
      </c>
      <c r="AG70" s="18">
        <v>1314</v>
      </c>
      <c r="AH70" s="19" t="s">
        <v>247</v>
      </c>
      <c r="AI70" s="64" t="s">
        <v>248</v>
      </c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64" t="s">
        <v>250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18">
        <v>3819763.99</v>
      </c>
      <c r="AG71" s="18">
        <v>3819763.99</v>
      </c>
      <c r="AH71" s="19" t="s">
        <v>251</v>
      </c>
      <c r="AI71" s="64" t="s">
        <v>252</v>
      </c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64" t="s">
        <v>254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18">
        <v>387977.14</v>
      </c>
      <c r="AG72" s="18">
        <v>387977.14</v>
      </c>
      <c r="AH72" s="19" t="s">
        <v>255</v>
      </c>
      <c r="AI72" s="64" t="s">
        <v>256</v>
      </c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64" t="s">
        <v>258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18">
        <v>29004568.539999999</v>
      </c>
      <c r="AG73" s="18">
        <v>28969536.239999998</v>
      </c>
      <c r="AH73" s="19" t="s">
        <v>259</v>
      </c>
      <c r="AI73" s="64" t="s">
        <v>260</v>
      </c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64" t="s">
        <v>262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18">
        <v>1325896.6399999999</v>
      </c>
      <c r="AG74" s="18">
        <v>1325896.6399999999</v>
      </c>
      <c r="AH74" s="14" t="s">
        <v>263</v>
      </c>
      <c r="AI74" s="62" t="s">
        <v>264</v>
      </c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  <c r="BA74" s="62"/>
      <c r="BB74" s="62"/>
      <c r="BC74" s="62"/>
      <c r="BD74" s="62"/>
      <c r="BE74" s="62"/>
      <c r="BF74" s="62"/>
      <c r="BG74" s="62"/>
      <c r="BH74" s="62"/>
      <c r="BI74" s="62"/>
      <c r="BJ74" s="62"/>
      <c r="BK74" s="62"/>
      <c r="BL74" s="62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64" t="s">
        <v>266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18">
        <v>0</v>
      </c>
      <c r="AG75" s="18">
        <v>0</v>
      </c>
      <c r="AH75" s="19" t="s">
        <v>267</v>
      </c>
      <c r="AI75" s="64" t="s">
        <v>268</v>
      </c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62" t="s">
        <v>270</v>
      </c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16">
        <f>SUM(AF77:AF81)</f>
        <v>217246.41999999998</v>
      </c>
      <c r="AG76" s="16">
        <f>SUM(AG77:AG81)</f>
        <v>217246.41999999998</v>
      </c>
      <c r="AH76" s="19" t="s">
        <v>271</v>
      </c>
      <c r="AI76" s="64" t="s">
        <v>272</v>
      </c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64" t="s">
        <v>274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18">
        <v>197706.55</v>
      </c>
      <c r="AG77" s="18">
        <v>197706.55</v>
      </c>
      <c r="AH77" s="19" t="s">
        <v>275</v>
      </c>
      <c r="AI77" s="64" t="s">
        <v>276</v>
      </c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64" t="s">
        <v>278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18">
        <v>0</v>
      </c>
      <c r="AG78" s="18">
        <v>0</v>
      </c>
      <c r="AH78" s="19" t="s">
        <v>279</v>
      </c>
      <c r="AI78" s="72" t="s">
        <v>280</v>
      </c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64" t="s">
        <v>282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18">
        <v>0</v>
      </c>
      <c r="AG79" s="18">
        <v>0</v>
      </c>
      <c r="AH79" s="21"/>
      <c r="AI79" s="74" t="s">
        <v>283</v>
      </c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25">
        <f>BM50+BM53+BM57+BM63+BM67+BM74</f>
        <v>45425837.530000001</v>
      </c>
      <c r="BN79" s="25">
        <f>BN50+BN53+BN57+BN63+BN67+BN74</f>
        <v>46470109.649999999</v>
      </c>
    </row>
    <row r="80" spans="1:66" s="11" customFormat="1" ht="15" customHeight="1">
      <c r="A80" s="17" t="s">
        <v>284</v>
      </c>
      <c r="B80" s="64" t="s">
        <v>285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18">
        <v>19539.87</v>
      </c>
      <c r="AG80" s="18">
        <v>19539.87</v>
      </c>
      <c r="AH80" s="24"/>
      <c r="AI80" s="75" t="s">
        <v>286</v>
      </c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26">
        <f>BM48+BM79</f>
        <v>71522738.760000005</v>
      </c>
      <c r="BN80" s="26">
        <f>BN48+BN79</f>
        <v>67764251.659999996</v>
      </c>
    </row>
    <row r="81" spans="1:66" s="11" customFormat="1" ht="15" customHeight="1">
      <c r="A81" s="17" t="s">
        <v>287</v>
      </c>
      <c r="B81" s="64" t="s">
        <v>288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18">
        <v>0</v>
      </c>
      <c r="AG81" s="18">
        <v>0</v>
      </c>
      <c r="AH81" s="27" t="s">
        <v>289</v>
      </c>
      <c r="AI81" s="76" t="s">
        <v>290</v>
      </c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18"/>
      <c r="BN81" s="18"/>
    </row>
    <row r="82" spans="1:66" s="11" customFormat="1" ht="15" customHeight="1">
      <c r="A82" s="12" t="s">
        <v>291</v>
      </c>
      <c r="B82" s="62" t="s">
        <v>292</v>
      </c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16">
        <f>SUM(AF83:AF87)</f>
        <v>0</v>
      </c>
      <c r="AG82" s="16">
        <f>SUM(AG83:AG87)</f>
        <v>0</v>
      </c>
      <c r="AH82" s="28" t="s">
        <v>293</v>
      </c>
      <c r="AI82" s="61" t="s">
        <v>294</v>
      </c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16">
        <f>SUM(BM83:BM85)</f>
        <v>-9699435.7300000004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64" t="s">
        <v>296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18">
        <v>0</v>
      </c>
      <c r="AG83" s="18">
        <v>0</v>
      </c>
      <c r="AH83" s="23" t="s">
        <v>297</v>
      </c>
      <c r="AI83" s="64" t="s">
        <v>298</v>
      </c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64" t="s">
        <v>300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18">
        <v>0</v>
      </c>
      <c r="AG84" s="18">
        <v>0</v>
      </c>
      <c r="AH84" s="19" t="s">
        <v>301</v>
      </c>
      <c r="AI84" s="64" t="s">
        <v>302</v>
      </c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64" t="s">
        <v>304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18">
        <v>0</v>
      </c>
      <c r="AG85" s="18">
        <v>0</v>
      </c>
      <c r="AH85" s="19" t="s">
        <v>305</v>
      </c>
      <c r="AI85" s="64" t="s">
        <v>306</v>
      </c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18">
        <v>-9699435.7300000004</v>
      </c>
      <c r="BN85" s="18">
        <v>-3158160.96</v>
      </c>
    </row>
    <row r="86" spans="1:66" s="11" customFormat="1" ht="15" customHeight="1">
      <c r="A86" s="17" t="s">
        <v>307</v>
      </c>
      <c r="B86" s="64" t="s">
        <v>308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18">
        <v>0</v>
      </c>
      <c r="AG86" s="18">
        <v>0</v>
      </c>
      <c r="AH86" s="14" t="s">
        <v>309</v>
      </c>
      <c r="AI86" s="61" t="s">
        <v>310</v>
      </c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/>
      <c r="BD86" s="61"/>
      <c r="BE86" s="61"/>
      <c r="BF86" s="61"/>
      <c r="BG86" s="61"/>
      <c r="BH86" s="61"/>
      <c r="BI86" s="61"/>
      <c r="BJ86" s="61"/>
      <c r="BK86" s="61"/>
      <c r="BL86" s="61"/>
      <c r="BM86" s="16">
        <f>BM87+BM88+BM89+BM94+BM98</f>
        <v>541483080.06999993</v>
      </c>
      <c r="BN86" s="16">
        <f>BN87+BN88+BN89+BN94+BN98</f>
        <v>524629818.07999998</v>
      </c>
    </row>
    <row r="87" spans="1:66" s="11" customFormat="1" ht="15" customHeight="1">
      <c r="A87" s="17" t="s">
        <v>311</v>
      </c>
      <c r="B87" s="64" t="s">
        <v>312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18">
        <v>0</v>
      </c>
      <c r="AG87" s="18">
        <v>0</v>
      </c>
      <c r="AH87" s="19" t="s">
        <v>313</v>
      </c>
      <c r="AI87" s="64" t="s">
        <v>314</v>
      </c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18">
        <v>16853261.989999998</v>
      </c>
      <c r="BN87" s="18">
        <v>16216529.279999999</v>
      </c>
    </row>
    <row r="88" spans="1:66" s="11" customFormat="1" ht="15" customHeight="1">
      <c r="A88" s="12" t="s">
        <v>315</v>
      </c>
      <c r="B88" s="62" t="s">
        <v>316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16">
        <f>SUM(AF89:AF94)</f>
        <v>0</v>
      </c>
      <c r="AG88" s="16">
        <f>SUM(AG89:AG94)</f>
        <v>0</v>
      </c>
      <c r="AH88" s="19" t="s">
        <v>317</v>
      </c>
      <c r="AI88" s="64" t="s">
        <v>318</v>
      </c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18">
        <v>524629818.07999998</v>
      </c>
      <c r="BN88" s="18">
        <v>508413288.80000001</v>
      </c>
    </row>
    <row r="89" spans="1:66" s="11" customFormat="1" ht="15" customHeight="1">
      <c r="A89" s="17" t="s">
        <v>319</v>
      </c>
      <c r="B89" s="64" t="s">
        <v>320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18">
        <v>0</v>
      </c>
      <c r="AG89" s="18">
        <v>0</v>
      </c>
      <c r="AH89" s="14" t="s">
        <v>321</v>
      </c>
      <c r="AI89" s="61" t="s">
        <v>322</v>
      </c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  <c r="BA89" s="61"/>
      <c r="BB89" s="61"/>
      <c r="BC89" s="61"/>
      <c r="BD89" s="61"/>
      <c r="BE89" s="61"/>
      <c r="BF89" s="61"/>
      <c r="BG89" s="61"/>
      <c r="BH89" s="61"/>
      <c r="BI89" s="61"/>
      <c r="BJ89" s="61"/>
      <c r="BK89" s="61"/>
      <c r="BL89" s="61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64" t="s">
        <v>324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18">
        <v>0</v>
      </c>
      <c r="AG90" s="18">
        <v>0</v>
      </c>
      <c r="AH90" s="19" t="s">
        <v>325</v>
      </c>
      <c r="AI90" s="64" t="s">
        <v>326</v>
      </c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64" t="s">
        <v>328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18">
        <v>0</v>
      </c>
      <c r="AG91" s="18">
        <v>0</v>
      </c>
      <c r="AH91" s="19" t="s">
        <v>329</v>
      </c>
      <c r="AI91" s="64" t="s">
        <v>330</v>
      </c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64" t="s">
        <v>332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18">
        <v>0</v>
      </c>
      <c r="AG92" s="18">
        <v>0</v>
      </c>
      <c r="AH92" s="19" t="s">
        <v>333</v>
      </c>
      <c r="AI92" s="64" t="s">
        <v>334</v>
      </c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  <c r="BJ92" s="64"/>
      <c r="BK92" s="64"/>
      <c r="BL92" s="64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64" t="s">
        <v>336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18">
        <v>0</v>
      </c>
      <c r="AG93" s="18">
        <v>0</v>
      </c>
      <c r="AH93" s="19" t="s">
        <v>337</v>
      </c>
      <c r="AI93" s="64" t="s">
        <v>338</v>
      </c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  <c r="BJ93" s="64"/>
      <c r="BK93" s="64"/>
      <c r="BL93" s="64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64" t="s">
        <v>340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18">
        <v>0</v>
      </c>
      <c r="AG94" s="18">
        <v>0</v>
      </c>
      <c r="AH94" s="14" t="s">
        <v>341</v>
      </c>
      <c r="AI94" s="61" t="s">
        <v>342</v>
      </c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  <c r="BB94" s="61"/>
      <c r="BC94" s="61"/>
      <c r="BD94" s="61"/>
      <c r="BE94" s="61"/>
      <c r="BF94" s="61"/>
      <c r="BG94" s="61"/>
      <c r="BH94" s="61"/>
      <c r="BI94" s="61"/>
      <c r="BJ94" s="61"/>
      <c r="BK94" s="61"/>
      <c r="BL94" s="61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62" t="s">
        <v>344</v>
      </c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16">
        <f>SUM(AF96:AF100)</f>
        <v>0</v>
      </c>
      <c r="AG95" s="16">
        <f>SUM(AG96:AG100)</f>
        <v>0</v>
      </c>
      <c r="AH95" s="19" t="s">
        <v>345</v>
      </c>
      <c r="AI95" s="64" t="s">
        <v>346</v>
      </c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64" t="s">
        <v>348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18">
        <v>0</v>
      </c>
      <c r="AG96" s="18">
        <v>0</v>
      </c>
      <c r="AH96" s="19" t="s">
        <v>349</v>
      </c>
      <c r="AI96" s="64" t="s">
        <v>350</v>
      </c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64" t="s">
        <v>352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18">
        <v>0</v>
      </c>
      <c r="AG97" s="18">
        <v>0</v>
      </c>
      <c r="AH97" s="19" t="s">
        <v>353</v>
      </c>
      <c r="AI97" s="64" t="s">
        <v>354</v>
      </c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  <c r="BJ97" s="64"/>
      <c r="BK97" s="64"/>
      <c r="BL97" s="64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64" t="s">
        <v>356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18">
        <v>0</v>
      </c>
      <c r="AG98" s="18">
        <v>0</v>
      </c>
      <c r="AH98" s="14" t="s">
        <v>357</v>
      </c>
      <c r="AI98" s="61" t="s">
        <v>358</v>
      </c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  <c r="BB98" s="61"/>
      <c r="BC98" s="61"/>
      <c r="BD98" s="61"/>
      <c r="BE98" s="61"/>
      <c r="BF98" s="61"/>
      <c r="BG98" s="61"/>
      <c r="BH98" s="61"/>
      <c r="BI98" s="61"/>
      <c r="BJ98" s="61"/>
      <c r="BK98" s="61"/>
      <c r="BL98" s="61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64" t="s">
        <v>360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18">
        <v>0</v>
      </c>
      <c r="AG99" s="18">
        <v>0</v>
      </c>
      <c r="AH99" s="19" t="s">
        <v>361</v>
      </c>
      <c r="AI99" s="64" t="s">
        <v>362</v>
      </c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  <c r="BJ99" s="64"/>
      <c r="BK99" s="64"/>
      <c r="BL99" s="64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64" t="s">
        <v>364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18">
        <v>0</v>
      </c>
      <c r="AG100" s="18">
        <v>0</v>
      </c>
      <c r="AH100" s="19" t="s">
        <v>365</v>
      </c>
      <c r="AI100" s="64" t="s">
        <v>366</v>
      </c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  <c r="BJ100" s="64"/>
      <c r="BK100" s="64"/>
      <c r="BL100" s="64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62" t="s">
        <v>368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16">
        <f>SUM(AF102:AF104)</f>
        <v>0</v>
      </c>
      <c r="AG101" s="16">
        <f>SUM(AG102:AG104)</f>
        <v>0</v>
      </c>
      <c r="AH101" s="14" t="s">
        <v>369</v>
      </c>
      <c r="AI101" s="61" t="s">
        <v>370</v>
      </c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  <c r="BB101" s="61"/>
      <c r="BC101" s="61"/>
      <c r="BD101" s="61"/>
      <c r="BE101" s="61"/>
      <c r="BF101" s="61"/>
      <c r="BG101" s="61"/>
      <c r="BH101" s="61"/>
      <c r="BI101" s="61"/>
      <c r="BJ101" s="61"/>
      <c r="BK101" s="61"/>
      <c r="BL101" s="61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64" t="s">
        <v>372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18">
        <v>0</v>
      </c>
      <c r="AG102" s="18">
        <v>0</v>
      </c>
      <c r="AH102" s="19" t="s">
        <v>373</v>
      </c>
      <c r="AI102" s="64" t="s">
        <v>374</v>
      </c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  <c r="BJ102" s="64"/>
      <c r="BK102" s="64"/>
      <c r="BL102" s="64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64" t="s">
        <v>376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18">
        <v>0</v>
      </c>
      <c r="AG103" s="18">
        <v>0</v>
      </c>
      <c r="AH103" s="19" t="s">
        <v>377</v>
      </c>
      <c r="AI103" s="72" t="s">
        <v>378</v>
      </c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2" t="s">
        <v>380</v>
      </c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2"/>
      <c r="AW104" s="32"/>
      <c r="AX104" s="32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3" t="s">
        <v>381</v>
      </c>
      <c r="BM104" s="34">
        <f>BM82+BM86+BM101</f>
        <v>531783644.33999991</v>
      </c>
      <c r="BN104" s="34">
        <f>BN82+BN86+BN101</f>
        <v>521471657.12</v>
      </c>
    </row>
    <row r="105" spans="1:66" s="11" customFormat="1" ht="15" customHeight="1">
      <c r="A105" s="35"/>
      <c r="B105" s="77" t="s">
        <v>382</v>
      </c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77"/>
      <c r="AD105" s="77"/>
      <c r="AE105" s="77"/>
      <c r="AF105" s="36">
        <f>AF48+AF53+AF59+AF67+AF76+AF82+AF88+AF95+AF101</f>
        <v>574374378.17999995</v>
      </c>
      <c r="AG105" s="36">
        <f>AG48+AG53+AG59+AG67+AG76+AG82+AG88+AG95+AG101</f>
        <v>574323370.79999995</v>
      </c>
      <c r="AH105" s="36"/>
      <c r="AI105" s="37"/>
      <c r="AJ105" s="38"/>
      <c r="AK105" s="38"/>
      <c r="AL105" s="38"/>
      <c r="AM105" s="38"/>
      <c r="AN105" s="38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</row>
    <row r="106" spans="1:66" s="11" customFormat="1" ht="15" customHeight="1" thickBot="1">
      <c r="A106" s="35"/>
      <c r="B106" s="79" t="s">
        <v>383</v>
      </c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  <c r="AA106" s="79"/>
      <c r="AB106" s="79"/>
      <c r="AC106" s="79"/>
      <c r="AD106" s="79"/>
      <c r="AE106" s="79"/>
      <c r="AF106" s="39">
        <f>AF46+AF105</f>
        <v>603306383.0999999</v>
      </c>
      <c r="AG106" s="39">
        <f>AG46+AG105</f>
        <v>589235908.77999997</v>
      </c>
      <c r="AH106" s="40"/>
      <c r="AI106" s="80" t="s">
        <v>384</v>
      </c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41">
        <f>BM80+BM104</f>
        <v>603306383.0999999</v>
      </c>
      <c r="BN106" s="41">
        <f>BN80+BN104</f>
        <v>589235908.77999997</v>
      </c>
    </row>
    <row r="107" spans="1:66" s="11" customFormat="1" ht="15" customHeight="1" thickTop="1">
      <c r="A107" s="35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  <c r="AA107" s="79"/>
      <c r="AB107" s="79"/>
      <c r="AC107" s="79"/>
      <c r="AD107" s="79"/>
      <c r="AE107" s="79"/>
      <c r="AF107" s="42"/>
      <c r="AG107" s="42"/>
      <c r="AH107" s="4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43"/>
      <c r="BN107" s="43"/>
    </row>
    <row r="108" spans="1:66" s="11" customFormat="1" ht="15" customHeight="1">
      <c r="A108" s="35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5"/>
      <c r="AG108" s="45"/>
      <c r="AH108" s="45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7"/>
      <c r="BN108" s="45"/>
    </row>
    <row r="109" spans="1:66" ht="15" customHeight="1">
      <c r="B109" s="48" t="s">
        <v>385</v>
      </c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</row>
    <row r="110" spans="1:66" s="11" customFormat="1" ht="15" customHeight="1">
      <c r="A110" s="35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9"/>
      <c r="AG110" s="45"/>
      <c r="AH110" s="45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  <c r="BF110" s="46"/>
      <c r="BG110" s="46"/>
      <c r="BH110" s="46"/>
      <c r="BI110" s="46"/>
      <c r="BJ110" s="46"/>
      <c r="BK110" s="46"/>
      <c r="BL110" s="46"/>
      <c r="BM110" s="50"/>
      <c r="BN110" s="49"/>
    </row>
    <row r="111" spans="1:66" s="11" customFormat="1" ht="15" customHeight="1">
      <c r="A111" s="35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9"/>
      <c r="AG111" s="45"/>
      <c r="AH111" s="45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  <c r="BF111" s="46"/>
      <c r="BG111" s="46"/>
      <c r="BH111" s="46"/>
      <c r="BI111" s="46"/>
      <c r="BJ111" s="46"/>
      <c r="BK111" s="46"/>
      <c r="BL111" s="46"/>
      <c r="BM111" s="50"/>
      <c r="BN111" s="49"/>
    </row>
    <row r="112" spans="1:66" s="11" customFormat="1" ht="15" customHeight="1">
      <c r="A112" s="35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9"/>
      <c r="AG112" s="82" t="s">
        <v>392</v>
      </c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  <c r="BF112" s="46"/>
      <c r="BG112" s="46"/>
      <c r="BH112" s="46"/>
      <c r="BI112" s="46"/>
      <c r="BJ112" s="46"/>
      <c r="BK112" s="46"/>
      <c r="BL112" s="46"/>
      <c r="BM112" s="50"/>
      <c r="BN112" s="49"/>
    </row>
    <row r="113" spans="1:66" s="11" customFormat="1" ht="15" customHeight="1">
      <c r="A113" s="35"/>
      <c r="B113" s="44"/>
      <c r="C113" s="44"/>
      <c r="D113" s="60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9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  <c r="BF113" s="46"/>
      <c r="BG113" s="46"/>
      <c r="BH113" s="46"/>
      <c r="BI113" s="46"/>
      <c r="BJ113" s="46"/>
      <c r="BK113" s="46"/>
      <c r="BL113" s="46"/>
      <c r="BM113" s="50"/>
      <c r="BN113" s="49"/>
    </row>
    <row r="114" spans="1:66" s="11" customFormat="1" ht="15" customHeight="1">
      <c r="A114" s="35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9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  <c r="BF114" s="46"/>
      <c r="BG114" s="46"/>
      <c r="BH114" s="46"/>
      <c r="BI114" s="46"/>
      <c r="BJ114" s="46"/>
      <c r="BK114" s="46"/>
      <c r="BL114" s="46"/>
      <c r="BM114" s="50"/>
      <c r="BN114" s="49"/>
    </row>
    <row r="115" spans="1:66" s="11" customFormat="1" ht="15" customHeight="1">
      <c r="A115" s="35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9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  <c r="BF115" s="46"/>
      <c r="BG115" s="46"/>
      <c r="BH115" s="46"/>
      <c r="BI115" s="46"/>
      <c r="BJ115" s="46"/>
      <c r="BK115" s="46"/>
      <c r="BL115" s="46"/>
      <c r="BM115" s="50"/>
      <c r="BN115" s="49"/>
    </row>
    <row r="116" spans="1:66" s="11" customFormat="1" ht="15" customHeight="1">
      <c r="A116" s="35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9"/>
      <c r="AG116" s="45"/>
      <c r="AH116" s="45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4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  <c r="BH116" s="51"/>
      <c r="BI116" s="51"/>
      <c r="BJ116" s="51"/>
      <c r="BK116" s="51"/>
      <c r="BL116" s="51"/>
      <c r="BM116" s="45"/>
      <c r="BN116" s="49"/>
    </row>
    <row r="117" spans="1:66" s="11" customFormat="1" ht="15" customHeight="1">
      <c r="A117" s="35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52"/>
      <c r="R117" s="52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  <c r="AE117" s="83"/>
      <c r="AF117" s="53"/>
      <c r="AG117" s="54"/>
      <c r="AH117" s="5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  <c r="AU117" s="44"/>
      <c r="AV117" s="44"/>
      <c r="AW117" s="55"/>
      <c r="AX117" s="55"/>
      <c r="AY117" s="55"/>
      <c r="AZ117" s="84"/>
      <c r="BA117" s="84"/>
      <c r="BB117" s="84"/>
      <c r="BC117" s="84"/>
      <c r="BD117" s="84"/>
      <c r="BE117" s="84"/>
      <c r="BF117" s="84"/>
      <c r="BG117" s="84"/>
      <c r="BH117" s="84"/>
      <c r="BI117" s="84"/>
      <c r="BJ117" s="84"/>
      <c r="BK117" s="84"/>
      <c r="BL117" s="84"/>
      <c r="BM117" s="56"/>
      <c r="BN117" s="49"/>
    </row>
    <row r="118" spans="1:66" s="11" customFormat="1" ht="15" customHeight="1">
      <c r="A118" s="35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85" t="s">
        <v>388</v>
      </c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85"/>
      <c r="AC118" s="85"/>
      <c r="AD118" s="85"/>
      <c r="AE118" s="85"/>
      <c r="AF118" s="85"/>
      <c r="AG118" s="37"/>
      <c r="AH118" s="37"/>
      <c r="AI118" s="58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87" t="s">
        <v>389</v>
      </c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49"/>
    </row>
    <row r="119" spans="1:66" s="11" customFormat="1" ht="15" customHeight="1">
      <c r="A119" s="35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86"/>
      <c r="R119" s="86"/>
      <c r="S119" s="86"/>
      <c r="T119" s="86"/>
      <c r="U119" s="86"/>
      <c r="V119" s="86"/>
      <c r="W119" s="86"/>
      <c r="X119" s="86"/>
      <c r="Y119" s="86"/>
      <c r="Z119" s="86"/>
      <c r="AA119" s="86"/>
      <c r="AB119" s="86"/>
      <c r="AC119" s="86"/>
      <c r="AD119" s="86"/>
      <c r="AE119" s="86"/>
      <c r="AF119" s="86"/>
      <c r="AG119" s="37"/>
      <c r="AH119" s="37"/>
      <c r="AI119" s="58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9"/>
    </row>
    <row r="120" spans="1:66" ht="15" customHeight="1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8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8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8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45"/>
      <c r="AG123" s="45"/>
      <c r="AH123" s="45"/>
      <c r="AI123" s="58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1N34X+rmoe3xptuIj3PBQHu9msYpWuricCvXyBCoY1awNOcJ2bj3xunAA55pVf2aDVnPEzCBILXdl7lpxMD/Kw==" saltValue="HPq1DGi1bbl9nuMah8vx9w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cp:lastPrinted>2021-12-07T19:28:17Z</cp:lastPrinted>
  <dcterms:created xsi:type="dcterms:W3CDTF">2021-12-06T20:41:58Z</dcterms:created>
  <dcterms:modified xsi:type="dcterms:W3CDTF">2022-10-07T15:51:50Z</dcterms:modified>
</cp:coreProperties>
</file>