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CBF2978B-DE8C-474A-8FFE-4F3A0D6C5548}" xr6:coauthVersionLast="47" xr6:coauthVersionMax="47" xr10:uidLastSave="{00000000-0000-0000-0000-000000000000}"/>
  <workbookProtection workbookAlgorithmName="SHA-512" workbookHashValue="lWe/i1IhuMzM4RviGtSAkFt4c3IE9NnUYdqA3Zr8l0NKE5AJOl5SAWnI1FvFjojiqzscCslsJGtwly/SkEbv2g==" workbookSaltValue="R5MbflYOQaE24I0q/pNMbQ==" workbookSpinCount="100000" lockStructure="1"/>
  <bookViews>
    <workbookView xWindow="5115" yWindow="304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X436" i="1" s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6" i="1" s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X494" i="1" l="1"/>
  <c r="AY40" i="1"/>
  <c r="AX35" i="1"/>
  <c r="AY423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Y287" i="1" s="1"/>
  <c r="AX386" i="1"/>
  <c r="AX385" i="1" s="1"/>
  <c r="AX428" i="1"/>
  <c r="AX455" i="1"/>
  <c r="AX454" i="1" s="1"/>
  <c r="AY471" i="1"/>
  <c r="AX483" i="1"/>
  <c r="AX489" i="1"/>
  <c r="AX149" i="1"/>
  <c r="AX338" i="1"/>
  <c r="AY386" i="1"/>
  <c r="AY385" i="1" s="1"/>
  <c r="AX424" i="1"/>
  <c r="AY455" i="1"/>
  <c r="AX479" i="1"/>
  <c r="AX62" i="1"/>
  <c r="AX188" i="1"/>
  <c r="AX256" i="1"/>
  <c r="AX328" i="1"/>
  <c r="AX362" i="1"/>
  <c r="AX408" i="1"/>
  <c r="AX403" i="1" s="1"/>
  <c r="AX448" i="1"/>
  <c r="AX447" i="1" s="1"/>
  <c r="AX520" i="1"/>
  <c r="AY530" i="1"/>
  <c r="AY507" i="1" s="1"/>
  <c r="AY119" i="1"/>
  <c r="AY118" i="1" s="1"/>
  <c r="AX19" i="1"/>
  <c r="AX8" i="1" s="1"/>
  <c r="AY73" i="1"/>
  <c r="AY72" i="1" s="1"/>
  <c r="AX502" i="1"/>
  <c r="AX161" i="1"/>
  <c r="AY19" i="1"/>
  <c r="AY8" i="1" s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35" i="1"/>
  <c r="AX140" i="1"/>
  <c r="AX118" i="1" s="1"/>
  <c r="AY328" i="1"/>
  <c r="AY374" i="1"/>
  <c r="AY373" i="1" s="1"/>
  <c r="AY448" i="1"/>
  <c r="AY447" i="1" s="1"/>
  <c r="AX508" i="1"/>
  <c r="AY81" i="1"/>
  <c r="AX102" i="1"/>
  <c r="AY489" i="1"/>
  <c r="AY477" i="1" s="1"/>
  <c r="AX72" i="1"/>
  <c r="AY416" i="1"/>
  <c r="AY391" i="1"/>
  <c r="AY436" i="1"/>
  <c r="AX507" i="1" l="1"/>
  <c r="AX453" i="1"/>
  <c r="AX287" i="1"/>
  <c r="AX187" i="1"/>
  <c r="AY161" i="1"/>
  <c r="AX117" i="1"/>
  <c r="AY454" i="1"/>
  <c r="AY453" i="1" s="1"/>
  <c r="AY222" i="1"/>
  <c r="AY187" i="1"/>
  <c r="AY117" i="1"/>
  <c r="AX40" i="1"/>
  <c r="AX7" i="1" s="1"/>
  <c r="AX184" i="1" s="1"/>
  <c r="AX478" i="1"/>
  <c r="AX477" i="1" s="1"/>
  <c r="AY372" i="1"/>
  <c r="AX222" i="1"/>
  <c r="AX423" i="1"/>
  <c r="AX372" i="1" s="1"/>
  <c r="AY7" i="1"/>
  <c r="AX186" i="1" l="1"/>
  <c r="AX543" i="1" s="1"/>
  <c r="AX544" i="1" s="1"/>
  <c r="AY186" i="1"/>
  <c r="AY543" i="1" s="1"/>
  <c r="AY184" i="1"/>
  <c r="AY544" i="1" l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<sst xmlns="http://schemas.openxmlformats.org/spreadsheetml/2006/main" count="1086" uniqueCount="1067">
  <si>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</si>
  <si>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</si>
  <si>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</si>
  <si>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</si>
  <si>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</si>
  <si>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</si>
  <si>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</si>
  <si>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</si>
  <si>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</si>
  <si>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</si>
  <si>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</si>
  <si>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</si>
  <si>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</si>
  <si>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</si>
  <si>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</si>
  <si>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</si>
  <si>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</si>
  <si>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</si>
  <si>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</si>
  <si>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</si>
  <si>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</si>
  <si>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</si>
  <si>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</si>
  <si>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</si>
  <si>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</si>
  <si>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</si>
  <si>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</si>
  <si>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</si>
  <si>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</si>
  <si>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</si>
  <si>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</si>
  <si>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</si>
  <si>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</si>
  <si>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</si>
  <si>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</si>
  <si>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</si>
  <si>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</si>
  <si>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</si>
  <si>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</si>
  <si>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</si>
  <si>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</si>
  <si>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</si>
  <si>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</si>
  <si>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</si>
  <si>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</si>
  <si>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</si>
  <si>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</si>
  <si>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</si>
  <si>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</si>
  <si>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</si>
  <si>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</si>
  <si>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</si>
  <si>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</si>
  <si>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</si>
  <si>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</si>
  <si>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</si>
  <si>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</si>
  <si>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</si>
  <si>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</si>
  <si>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</si>
  <si>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</si>
  <si>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</si>
  <si>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</si>
  <si>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</si>
  <si>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</si>
  <si>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</si>
  <si>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</si>
  <si>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</si>
  <si>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</si>
  <si>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</si>
  <si>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</si>
  <si>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</si>
  <si>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</si>
  <si>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</si>
  <si>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</si>
  <si>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</si>
  <si>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</si>
  <si>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</si>
  <si>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</si>
  <si>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</si>
  <si>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</si>
  <si>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</si>
  <si>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</si>
  <si>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</si>
  <si>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</si>
  <si>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</si>
  <si>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</si>
  <si>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</si>
  <si>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</si>
  <si>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</si>
  <si>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</si>
  <si>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</si>
  <si>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</si>
  <si>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</si>
  <si>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</si>
  <si>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</si>
  <si>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</si>
  <si>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</si>
  <si>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</si>
  <si>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</si>
  <si>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</si>
  <si>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</si>
  <si>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</si>
  <si>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</si>
  <si>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</si>
  <si>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</si>
  <si>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</si>
  <si>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</si>
  <si>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</si>
  <si>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</si>
  <si>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</si>
  <si>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</si>
  <si>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</si>
  <si>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</si>
  <si>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</si>
  <si>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</si>
  <si>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</si>
  <si>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</si>
  <si>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</si>
  <si>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</si>
  <si>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</si>
  <si>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</si>
  <si>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</si>
  <si>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</si>
  <si>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</si>
  <si>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</si>
  <si>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</si>
  <si>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</si>
  <si>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</si>
  <si>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</si>
  <si>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</si>
  <si>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</si>
  <si>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</si>
  <si>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</si>
  <si>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</si>
  <si>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</si>
  <si>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</si>
  <si>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</si>
  <si>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</si>
  <si>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</si>
  <si>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</si>
  <si>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</si>
  <si>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</si>
  <si>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</si>
  <si>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</si>
  <si>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</si>
  <si>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</si>
  <si>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</si>
  <si>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</si>
  <si>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</si>
  <si>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</si>
  <si>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</si>
  <si>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</si>
  <si>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</si>
  <si>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</si>
  <si>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</si>
  <si>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</si>
  <si>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</si>
  <si>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</si>
  <si>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</si>
  <si>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</si>
  <si>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</si>
  <si>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</si>
  <si>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</si>
  <si>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</si>
  <si>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</si>
  <si>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</si>
  <si>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</si>
  <si>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</si>
  <si>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</si>
  <si>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</si>
  <si>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</si>
  <si>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</si>
  <si>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</si>
  <si>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</si>
  <si>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</si>
  <si>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</si>
  <si>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</si>
  <si>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</si>
  <si>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</si>
  <si>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</si>
  <si>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</si>
  <si>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</si>
  <si>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</si>
  <si>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</si>
  <si>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</si>
  <si>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</si>
  <si>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</si>
  <si>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</si>
  <si>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</si>
  <si>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</si>
  <si>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</si>
  <si>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</si>
  <si>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</si>
  <si>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</si>
  <si>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</si>
  <si>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</si>
  <si>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</si>
  <si>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</si>
  <si>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</si>
  <si>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</si>
  <si>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</si>
  <si>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</si>
  <si>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</si>
  <si>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</si>
  <si>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</si>
  <si>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</si>
  <si>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</si>
  <si>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</si>
  <si>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</si>
  <si>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</si>
  <si>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</si>
  <si>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</si>
  <si>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</si>
  <si>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</si>
  <si>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</si>
  <si>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</si>
  <si>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</si>
  <si>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</si>
  <si>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</si>
  <si>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</si>
  <si>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</si>
  <si>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</si>
  <si>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</si>
  <si>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</si>
  <si>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</si>
  <si>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</si>
  <si>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</si>
  <si>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</si>
  <si>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</si>
  <si>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</si>
  <si>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</si>
  <si>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</si>
  <si>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</si>
  <si>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</si>
  <si>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</si>
  <si>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</si>
  <si>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</si>
  <si>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</si>
  <si>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</si>
  <si>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</si>
  <si>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</si>
  <si>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</si>
  <si>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</si>
  <si>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</si>
  <si>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</si>
  <si>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</si>
  <si>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</si>
  <si>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</si>
  <si>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</si>
  <si>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</si>
  <si>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</si>
  <si>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</si>
  <si>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</si>
  <si>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</si>
  <si>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</si>
  <si>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</si>
  <si>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</si>
  <si>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</si>
  <si>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</si>
  <si>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</si>
  <si>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</si>
  <si>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</si>
  <si>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</si>
  <si>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</si>
  <si>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</si>
  <si>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</si>
  <si>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</si>
  <si>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</si>
  <si>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</si>
  <si>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</si>
  <si>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</si>
  <si>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</si>
  <si>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</si>
  <si>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</si>
  <si>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</si>
  <si>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</si>
  <si>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</si>
  <si>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</si>
  <si>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</si>
  <si>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</si>
  <si>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</si>
  <si>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</si>
  <si>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</si>
  <si>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</si>
  <si>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</si>
  <si>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</si>
  <si>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</si>
  <si>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</si>
  <si>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</si>
  <si>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</si>
  <si>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</si>
  <si>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</si>
  <si>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</si>
  <si>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</si>
  <si>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</si>
  <si>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</si>
  <si>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</si>
  <si>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</si>
  <si>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</si>
  <si>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</si>
  <si>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</si>
  <si>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</si>
  <si>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</si>
  <si>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</si>
  <si>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</si>
  <si>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</si>
  <si>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</si>
  <si>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</si>
  <si>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</si>
  <si>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</si>
  <si>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</si>
  <si>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</si>
  <si>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</si>
  <si>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</si>
  <si>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</si>
  <si>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</si>
  <si>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</si>
  <si>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</si>
  <si>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</si>
  <si>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</si>
  <si>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</si>
  <si>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</si>
  <si>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</si>
  <si>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</si>
  <si>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</si>
  <si>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</si>
  <si>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</si>
  <si>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</si>
  <si>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</si>
  <si>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</si>
  <si>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</si>
  <si>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</si>
  <si>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</si>
  <si>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</si>
  <si>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</si>
  <si>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</si>
  <si>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</si>
  <si>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</si>
  <si>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</si>
  <si>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</si>
  <si>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</si>
  <si>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</si>
  <si>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</si>
  <si>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</si>
  <si>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</si>
  <si>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</si>
  <si>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</si>
  <si>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</si>
  <si>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</si>
  <si>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</si>
  <si>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</si>
  <si>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</si>
  <si>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</si>
  <si>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</si>
  <si>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</si>
  <si>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</si>
  <si>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</si>
  <si>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</si>
  <si>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</si>
  <si>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</si>
  <si>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</si>
  <si>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</si>
  <si>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</si>
  <si>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</si>
  <si>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</si>
  <si>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</si>
  <si>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</si>
  <si>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</si>
  <si>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</si>
  <si>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</si>
  <si>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</si>
  <si>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</si>
  <si>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</si>
  <si>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</si>
  <si>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</si>
  <si>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</si>
  <si>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</si>
  <si>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</si>
  <si>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</si>
  <si>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</si>
  <si>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</si>
  <si>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</si>
  <si>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</si>
  <si>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</si>
  <si>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</si>
  <si>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</si>
  <si>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</si>
  <si>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</si>
  <si>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</si>
  <si>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</si>
  <si>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</si>
  <si>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</si>
  <si>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</si>
  <si>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</si>
  <si>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</si>
  <si>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</si>
  <si>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</si>
  <si>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</si>
  <si>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</si>
  <si>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</si>
  <si>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</si>
  <si>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</si>
  <si>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</si>
  <si>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</si>
  <si>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</si>
  <si>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</si>
  <si>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</si>
  <si>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</si>
  <si>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</si>
  <si>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</si>
  <si>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</si>
  <si>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</si>
  <si>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</si>
  <si>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</si>
  <si>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</si>
  <si>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</si>
  <si>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</si>
  <si>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</si>
  <si>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</si>
  <si>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</si>
  <si>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</si>
  <si>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</si>
  <si>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</si>
  <si>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</si>
  <si>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</si>
  <si>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</si>
  <si>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</si>
  <si>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</si>
  <si>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</si>
  <si>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</si>
  <si>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</si>
  <si>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</si>
  <si>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</si>
  <si>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</si>
  <si>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</si>
  <si>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</si>
  <si>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</si>
  <si>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</si>
  <si>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</si>
  <si>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</si>
  <si>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</si>
  <si>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</si>
  <si>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</si>
  <si>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</si>
  <si>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</si>
  <si>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</si>
  <si>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</si>
  <si>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</si>
  <si>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</si>
  <si>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</si>
  <si>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</si>
  <si>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</si>
  <si>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</si>
  <si>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</si>
  <si>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</si>
  <si>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</si>
  <si>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</si>
  <si>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</si>
  <si>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</si>
  <si>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</si>
  <si>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</si>
  <si>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</si>
  <si>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</si>
  <si>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</si>
  <si>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</si>
  <si>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</si>
  <si>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</si>
  <si>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</si>
  <si>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</si>
  <si>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</si>
  <si>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</si>
  <si>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</si>
  <si>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</si>
  <si>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</si>
  <si>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</si>
  <si>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</si>
  <si>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</si>
  <si>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</si>
  <si>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</si>
  <si>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</si>
  <si>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</si>
  <si>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</si>
  <si>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</si>
  <si>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</si>
  <si>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</si>
  <si>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</si>
  <si>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</si>
  <si>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</si>
  <si>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</si>
  <si>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</si>
  <si>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</si>
  <si>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</si>
  <si>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</si>
  <si>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</si>
  <si>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</si>
  <si>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</si>
  <si>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</si>
  <si>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</si>
  <si>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</si>
  <si>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</si>
  <si>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</si>
  <si>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</si>
  <si>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</si>
  <si>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</si>
  <si>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</si>
  <si>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</si>
  <si>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</si>
  <si>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</si>
  <si>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</si>
  <si>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</si>
  <si>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</si>
  <si>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</si>
  <si>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</si>
  <si>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</si>
  <si>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</si>
  <si>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</si>
  <si>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</si>
  <si>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</si>
  <si>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</si>
  <si>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</si>
  <si>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</si>
  <si>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</si>
  <si>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</si>
  <si>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</si>
  <si>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</si>
  <si>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</si>
  <si>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</si>
  <si>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</si>
  <si>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</si>
  <si>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</si>
  <si>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</si>
  <si>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</si>
  <si>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</si>
  <si>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</si>
  <si>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</si>
  <si>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</si>
  <si>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</si>
  <si>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</si>
  <si>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</si>
  <si>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</si>
  <si>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</si>
  <si>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</si>
  <si>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</si>
  <si>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</si>
  <si>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</si>
  <si>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</si>
  <si>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</si>
  <si>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</si>
  <si>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</si>
  <si>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</si>
  <si>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</si>
  <si>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</si>
  <si>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</si>
  <si>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</si>
  <si>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</si>
  <si>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</si>
  <si>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</si>
  <si>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</si>
  <si>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</si>
  <si>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</si>
  <si>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</si>
  <si>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</si>
  <si>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</si>
  <si>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</si>
  <si>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</si>
  <si>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</si>
  <si>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</si>
  <si>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</si>
  <si>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</si>
  <si>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</si>
  <si>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</si>
  <si>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</si>
  <si>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</si>
  <si>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</si>
  <si>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</si>
  <si>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</si>
  <si>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</si>
  <si>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</si>
  <si>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</si>
  <si>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</si>
  <si>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</si>
  <si>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</si>
  <si>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</si>
  <si>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</si>
  <si>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</si>
  <si>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</si>
  <si>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</si>
  <si>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</si>
  <si>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</si>
  <si>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</si>
  <si>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</si>
  <si>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</si>
  <si>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</si>
  <si>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</si>
  <si>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</si>
  <si>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</si>
  <si>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</si>
  <si>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</si>
  <si>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</si>
  <si>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</si>
  <si>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</si>
  <si>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</si>
  <si>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</si>
  <si>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</si>
  <si>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</si>
  <si>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</si>
  <si>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</si>
  <si>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</si>
  <si>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</si>
  <si>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</si>
  <si>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</si>
  <si>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</si>
  <si>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</si>
  <si>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</si>
  <si>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</si>
  <si>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</si>
  <si>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</si>
  <si>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</si>
  <si>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</si>
  <si>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</si>
  <si>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</si>
  <si>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</si>
  <si>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</si>
  <si>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</si>
  <si>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</si>
  <si>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</si>
  <si>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</si>
  <si>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</si>
  <si>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</si>
  <si>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</si>
  <si>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</si>
  <si>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</si>
  <si>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</si>
  <si>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</si>
  <si>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</si>
  <si>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</si>
  <si>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</si>
  <si>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</si>
  <si>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</si>
  <si>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</si>
  <si>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</si>
  <si>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</si>
  <si>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</si>
  <si>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</si>
  <si>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</si>
  <si>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</si>
  <si>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</si>
  <si>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</si>
  <si>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</si>
  <si>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</si>
  <si>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</si>
  <si>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</si>
  <si>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</si>
  <si>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</si>
  <si>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</si>
  <si>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</si>
  <si>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</si>
  <si>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</si>
  <si>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</si>
  <si>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</si>
  <si>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</si>
  <si>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</si>
  <si>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</si>
  <si>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</si>
  <si>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</si>
  <si>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</si>
  <si>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</si>
  <si>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</si>
  <si>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</si>
  <si>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</si>
  <si>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</si>
  <si>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</si>
  <si>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</si>
  <si>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</si>
  <si>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</si>
  <si>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</si>
  <si>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</si>
  <si>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</si>
  <si>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</si>
  <si>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</si>
  <si>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</si>
  <si>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</si>
  <si>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</si>
  <si>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</si>
  <si>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</si>
  <si>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</si>
  <si>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</si>
  <si>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</si>
  <si>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</si>
  <si>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</si>
  <si>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</si>
  <si>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</si>
  <si>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</si>
  <si>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</si>
  <si>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</si>
  <si>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</si>
  <si>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</si>
  <si>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</si>
  <si>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</si>
  <si>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</si>
  <si>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</si>
  <si>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</si>
  <si>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</si>
  <si>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</si>
  <si>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</si>
  <si>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</si>
  <si>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</si>
  <si>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</si>
  <si>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</si>
  <si>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</si>
  <si>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</si>
  <si>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</si>
  <si>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</si>
  <si>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</si>
  <si>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</si>
  <si>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</si>
  <si>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</si>
  <si>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</si>
  <si>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</si>
  <si>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</si>
  <si>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</si>
  <si>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</si>
  <si>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</si>
  <si>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</si>
  <si>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</si>
  <si>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</si>
  <si>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</si>
  <si>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</si>
  <si>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</si>
  <si>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</si>
  <si>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</si>
  <si>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</si>
  <si>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</si>
  <si>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</si>
  <si>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</si>
  <si>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</si>
  <si>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</si>
  <si>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</si>
  <si>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</si>
  <si>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</si>
  <si>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</si>
  <si>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</si>
  <si>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</si>
  <si>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</si>
  <si>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</si>
  <si>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</si>
  <si>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</si>
  <si>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</si>
  <si>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</si>
  <si>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</si>
  <si>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</si>
  <si>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</si>
  <si>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</si>
  <si>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</si>
  <si>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</si>
  <si>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</si>
  <si>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</si>
  <si>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</si>
  <si>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</si>
  <si>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</si>
  <si>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</si>
  <si>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</si>
  <si>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</si>
  <si>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</si>
  <si>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</si>
  <si>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</si>
  <si>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</si>
  <si>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</si>
  <si>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</si>
  <si>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</si>
  <si>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</si>
  <si>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</si>
  <si>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</si>
  <si>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</si>
  <si>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</si>
  <si>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</si>
  <si>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</si>
  <si>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</si>
  <si>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</si>
  <si>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</si>
  <si>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</si>
  <si>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</si>
  <si>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</si>
  <si>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</si>
  <si>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</si>
  <si>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</si>
  <si>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</si>
  <si>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</si>
  <si>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</si>
  <si>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</si>
  <si>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</si>
  <si>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</si>
  <si>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</si>
  <si>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</si>
  <si>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</si>
  <si>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</si>
  <si>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</si>
  <si>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</si>
  <si>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</si>
  <si>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</si>
  <si>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</si>
  <si>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</si>
  <si>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</si>
  <si>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</si>
  <si>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</si>
  <si>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</si>
  <si>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</si>
  <si>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</si>
  <si>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</si>
  <si>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</si>
  <si>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</si>
  <si>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</si>
  <si>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</si>
  <si>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</si>
  <si>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</si>
  <si>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</si>
  <si>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</si>
  <si>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</si>
  <si>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</si>
  <si>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</si>
  <si>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</si>
  <si>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</si>
  <si>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</si>
  <si>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</si>
  <si>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</si>
  <si>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</si>
  <si>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</si>
  <si>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</si>
  <si>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</si>
  <si>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</si>
  <si>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</si>
  <si>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</si>
  <si>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</si>
  <si>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</si>
  <si>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</si>
  <si>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</si>
  <si>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</si>
  <si>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</si>
  <si>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</si>
  <si>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</si>
  <si>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</si>
  <si>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</si>
  <si>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</si>
  <si>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</si>
  <si>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</si>
  <si>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</si>
  <si>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</si>
  <si>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</si>
  <si>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</si>
  <si>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</si>
  <si>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</si>
  <si>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</si>
  <si>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</si>
  <si>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</si>
  <si>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</si>
  <si>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</si>
  <si>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</si>
  <si>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</si>
  <si>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</si>
  <si>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</si>
  <si>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</si>
  <si>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</si>
  <si>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</si>
  <si>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</si>
  <si>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</si>
  <si>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</si>
  <si>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</si>
  <si>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</si>
  <si>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</si>
  <si>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</si>
  <si>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</si>
  <si>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</si>
  <si>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</si>
  <si>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</si>
  <si>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</si>
  <si>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</si>
  <si>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</si>
  <si>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</si>
  <si>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</si>
  <si>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</si>
  <si>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</si>
  <si>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</si>
  <si>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</si>
  <si>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</si>
  <si>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</si>
  <si>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</si>
  <si>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</si>
  <si>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</si>
  <si>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</si>
  <si>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</si>
  <si>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</si>
  <si>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</si>
  <si>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</si>
  <si>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</si>
  <si>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</si>
  <si>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</si>
  <si>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</si>
  <si>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</si>
  <si>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</si>
  <si>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</si>
  <si>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</si>
  <si>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</si>
  <si>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</si>
  <si>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</si>
  <si>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</si>
  <si>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</si>
  <si>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</si>
  <si>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</si>
  <si>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</si>
  <si>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</si>
  <si>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</si>
  <si>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</si>
  <si>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</si>
  <si>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</si>
  <si>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</si>
  <si>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</si>
  <si>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</si>
  <si>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</si>
  <si>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</si>
  <si>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</si>
  <si>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</si>
  <si>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</si>
  <si>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</si>
  <si>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</si>
  <si>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</si>
  <si>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</si>
  <si>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</si>
  <si>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</si>
  <si>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</si>
  <si>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</si>
  <si>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</si>
  <si>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</si>
  <si>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</si>
  <si>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</si>
  <si>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</si>
  <si>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</si>
  <si>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</si>
  <si>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</si>
  <si>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</si>
  <si>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</si>
  <si>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</si>
  <si>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</si>
  <si>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</si>
  <si>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</si>
  <si>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</si>
  <si>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</si>
  <si>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</si>
  <si>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</si>
  <si>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</si>
  <si>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</si>
  <si>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</si>
  <si>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</si>
  <si>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</si>
  <si>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</si>
  <si>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</si>
  <si>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</si>
  <si>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</si>
  <si>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</si>
  <si>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</si>
  <si>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</si>
  <si>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</si>
  <si>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</si>
  <si>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</si>
  <si>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</si>
  <si>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</si>
  <si>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</si>
  <si>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</si>
  <si>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</si>
  <si>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</si>
  <si>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</si>
  <si>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</si>
  <si>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</si>
  <si>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</si>
  <si>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</si>
  <si>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</si>
  <si>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</si>
  <si>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</si>
  <si>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</si>
  <si>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</si>
  <si>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</si>
  <si>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</si>
  <si>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</si>
  <si>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</si>
  <si>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</si>
  <si>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</si>
  <si>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</si>
  <si>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</si>
  <si>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</si>
  <si>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</si>
  <si>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</si>
  <si>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</si>
  <si>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</si>
  <si>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</si>
  <si>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</si>
  <si>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</si>
  <si>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</si>
  <si>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</si>
  <si>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</si>
  <si>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</si>
  <si>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</si>
  <si>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</si>
  <si>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</si>
  <si>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</si>
  <si>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</si>
  <si>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</si>
  <si>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</si>
  <si>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</si>
  <si>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</si>
  <si>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</si>
  <si>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</si>
  <si>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</si>
  <si>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</si>
  <si>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</si>
  <si>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</si>
  <si>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</si>
  <si>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</si>
  <si>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</si>
  <si>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</si>
  <si>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</si>
  <si>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</si>
  <si>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</si>
  <si>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</si>
  <si>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</si>
  <si>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</si>
  <si>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</si>
  <si>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</si>
  <si>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</si>
  <si>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</si>
  <si>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</si>
  <si>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</si>
  <si>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</si>
  <si>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</si>
  <si>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</si>
  <si>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</si>
  <si>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</si>
  <si>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</si>
  <si>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</si>
  <si>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</si>
  <si>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</si>
  <si>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</si>
  <si>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</si>
  <si>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</si>
  <si>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</si>
  <si>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</si>
  <si>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</si>
  <si>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</si>
  <si>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</si>
  <si>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</si>
  <si>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</si>
  <si>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</si>
  <si>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</si>
  <si>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</si>
  <si>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</si>
  <si>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</si>
  <si>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</si>
  <si>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</si>
  <si>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</si>
  <si>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</si>
  <si>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</si>
  <si>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</si>
  <si>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</si>
  <si>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</si>
  <si>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</si>
  <si>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</si>
  <si>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</si>
  <si>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ASEJ2022-12-19-08-2023-1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</si>
</sst>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50" t="s">
        <v>1060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</row>
    <row r="2" spans="1:51" ht="21" x14ac:dyDescent="0.35">
      <c r="A2" s="39"/>
      <c r="B2" s="51" t="s">
        <v>0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</row>
    <row r="3" spans="1:51" ht="18.75" x14ac:dyDescent="0.3">
      <c r="A3" s="40"/>
      <c r="B3" s="41" t="s">
        <v>1061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4" t="s">
        <v>2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33543710.010000005</v>
      </c>
      <c r="AY7" s="13">
        <f>AY8+AY29+AY35+AY40+AY72+AY81+AY102+AY114</f>
        <v>34488824.57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17934341.130000003</v>
      </c>
      <c r="AY8" s="15">
        <f>AY9+AY11+AY15+AY16+AY17+AY18+AY19+AY25+AY27</f>
        <v>15871053.619999997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17934341.130000003</v>
      </c>
      <c r="AY11" s="17">
        <f>SUM(AY12:AY14)</f>
        <v>15868053.619999997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12159561.310000001</v>
      </c>
      <c r="AY12" s="20">
        <v>10968105.279999999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5658156</v>
      </c>
      <c r="AY13" s="20">
        <v>4756051.6399999997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116623.82</v>
      </c>
      <c r="AY14" s="20">
        <v>143896.70000000001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11514303.130000001</v>
      </c>
      <c r="AY40" s="15">
        <f>AY41+AY46+AY47+AY62+AY68+AY70</f>
        <v>11857111.619999999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3541551.24</v>
      </c>
      <c r="AY41" s="17">
        <f>SUM(AY42:AY45)</f>
        <v>2507546.58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1776433.19</v>
      </c>
      <c r="AY42" s="20">
        <v>774182.88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1021140</v>
      </c>
      <c r="AY43" s="20">
        <v>971362.01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743978.05</v>
      </c>
      <c r="AY44" s="20">
        <v>762001.69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7946308.0799999991</v>
      </c>
      <c r="AY47" s="17">
        <f>SUM(AY48:AY61)</f>
        <v>9337709.7799999993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1758552.82</v>
      </c>
      <c r="AY48" s="20">
        <v>1294512.3400000001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520827.08</v>
      </c>
      <c r="AY49" s="20">
        <v>489312.97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540633.31999999995</v>
      </c>
      <c r="AY50" s="20">
        <v>2468998.56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24858.66</v>
      </c>
      <c r="AY53" s="20">
        <v>43993.46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30718.69</v>
      </c>
      <c r="AY54" s="20">
        <v>4824.3500000000004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168954.34</v>
      </c>
      <c r="AY56" s="20">
        <v>160092.5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964020.75</v>
      </c>
      <c r="AY57" s="20">
        <v>954332.87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1547176.78</v>
      </c>
      <c r="AY58" s="20">
        <v>1632721.09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222939.73</v>
      </c>
      <c r="AY59" s="20">
        <v>119078.67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1981254.94</v>
      </c>
      <c r="AY60" s="20">
        <v>2030985.47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186370.97</v>
      </c>
      <c r="AY61" s="20">
        <v>138857.5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26443.81</v>
      </c>
      <c r="AY62" s="17">
        <f>SUM(AY63:AY67)</f>
        <v>11855.26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26443.81</v>
      </c>
      <c r="AY67" s="20">
        <v>11855.26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2322379.9300000002</v>
      </c>
      <c r="AY72" s="15">
        <f>AY73+AY76+AY77+AY78+AY80</f>
        <v>2622774.35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2322379.9300000002</v>
      </c>
      <c r="AY73" s="17">
        <f>SUM(AY74:AY75)</f>
        <v>2622774.35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307309.21000000002</v>
      </c>
      <c r="AY74" s="20">
        <v>454910.71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2015070.72</v>
      </c>
      <c r="AY75" s="20">
        <v>2167863.64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1772685.82</v>
      </c>
      <c r="AY81" s="15">
        <f>AY82+AY83+AY85+AY87+AY89+AY91+AY93+AY94+AY100</f>
        <v>3511535.2399999998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435746.57</v>
      </c>
      <c r="AY83" s="17">
        <f>SUM(AY84)</f>
        <v>386372.44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435746.57</v>
      </c>
      <c r="AY84" s="20">
        <v>386372.44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714129.48</v>
      </c>
      <c r="AY89" s="17">
        <f>SUM(AY90)</f>
        <v>1003894.97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714129.48</v>
      </c>
      <c r="AY90" s="20">
        <v>1003894.97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604524.41</v>
      </c>
      <c r="AY94" s="17">
        <f>SUM(AY95:AY99)</f>
        <v>311647.94999999995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604524.41</v>
      </c>
      <c r="AY95" s="20">
        <v>311593.73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18285.36</v>
      </c>
      <c r="AY100" s="17">
        <f>SUM(AY101)</f>
        <v>1809619.88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18285.36</v>
      </c>
      <c r="AY101" s="20">
        <v>1809619.88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143482847.53999999</v>
      </c>
      <c r="AY117" s="13">
        <f>AY118+AY149</f>
        <v>129890700.83000001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143482847.53999999</v>
      </c>
      <c r="AY118" s="15">
        <f>AY119+AY132+AY135+AY140+AY146</f>
        <v>129890700.83000001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98524142.060000002</v>
      </c>
      <c r="AY119" s="17">
        <f>SUM(AY120:AY131)</f>
        <v>90454804.070000023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70122991.519999996</v>
      </c>
      <c r="AY120" s="20">
        <v>62150435.289999999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11648646.84</v>
      </c>
      <c r="AY121" s="20">
        <v>12160922.140000001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2960822.41</v>
      </c>
      <c r="AY122" s="20">
        <v>2801903.03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1964423.14</v>
      </c>
      <c r="AY125" s="20">
        <v>1725527.37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1346060.87</v>
      </c>
      <c r="AY128" s="20">
        <v>1246843.45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5876640.6100000003</v>
      </c>
      <c r="AY129" s="20">
        <v>6623884.5899999999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4604556.67</v>
      </c>
      <c r="AY131" s="20">
        <v>3745288.2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40737192.200000003</v>
      </c>
      <c r="AY132" s="17">
        <f>SUM(AY133:AY134)</f>
        <v>37401805.299999997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11665192.24</v>
      </c>
      <c r="AY133" s="20">
        <v>11454435.029999999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29071999.960000001</v>
      </c>
      <c r="AY134" s="20">
        <v>25947370.27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2004537.85</v>
      </c>
      <c r="AY135" s="17">
        <f>SUM(AY136:AY139)</f>
        <v>412821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2004537.85</v>
      </c>
      <c r="AY139" s="20">
        <v>412821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2216975.4300000002</v>
      </c>
      <c r="AY140" s="17">
        <f>SUM(AY141:AY145)</f>
        <v>1621270.46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25.19</v>
      </c>
      <c r="AY141" s="20">
        <v>1126.6400000000001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246337.91</v>
      </c>
      <c r="AY142" s="20">
        <v>46242.32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1970612.33</v>
      </c>
      <c r="AY143" s="20">
        <v>1573901.5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5" t="s">
        <v>345</v>
      </c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  <c r="AP184" s="45"/>
      <c r="AQ184" s="45"/>
      <c r="AR184" s="45"/>
      <c r="AS184" s="45"/>
      <c r="AT184" s="45"/>
      <c r="AU184" s="45"/>
      <c r="AV184" s="45"/>
      <c r="AW184" s="45"/>
      <c r="AX184" s="27">
        <f>AX7+AX117+AX161</f>
        <v>177026557.55000001</v>
      </c>
      <c r="AY184" s="27">
        <f>AY7+AY117+AY161</f>
        <v>164379525.40000001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135294163.43000001</v>
      </c>
      <c r="AY186" s="13">
        <f>AY187+AY222+AY287</f>
        <v>128323154.41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95361316.709999993</v>
      </c>
      <c r="AY187" s="15">
        <f>AY188+AY193+AY198+AY207+AY212+AY219</f>
        <v>88618342.710000008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45483798.079999998</v>
      </c>
      <c r="AY188" s="17">
        <f>SUM(AY189:AY192)</f>
        <v>46280101.829999998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4647334.8</v>
      </c>
      <c r="AY189" s="20">
        <v>4468244.08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40836463.280000001</v>
      </c>
      <c r="AY191" s="20">
        <v>41811857.75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7827748.2300000004</v>
      </c>
      <c r="AY193" s="17">
        <f>SUM(AY194:AY197)</f>
        <v>7624695.0800000001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510757.5</v>
      </c>
      <c r="AY194" s="20">
        <v>803367.5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7304990.7300000004</v>
      </c>
      <c r="AY195" s="20">
        <v>6821327.5800000001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12000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13426024.879999999</v>
      </c>
      <c r="AY198" s="17">
        <f>SUM(AY199:AY206)</f>
        <v>12573546.699999999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2545700.71</v>
      </c>
      <c r="AY199" s="20">
        <v>1123742.6000000001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7789264.6299999999</v>
      </c>
      <c r="AY200" s="20">
        <v>8322472.8899999997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3091059.54</v>
      </c>
      <c r="AY201" s="20">
        <v>3127331.21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13497570.24</v>
      </c>
      <c r="AY207" s="17">
        <f>SUM(AY208:AY211)</f>
        <v>10134503.289999999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3742805.23</v>
      </c>
      <c r="AY208" s="20">
        <v>4321454.01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1481732.69</v>
      </c>
      <c r="AY209" s="20">
        <v>945146.16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8273032.3200000003</v>
      </c>
      <c r="AY210" s="20">
        <v>4867903.12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15126175.279999999</v>
      </c>
      <c r="AY212" s="17">
        <f>SUM(AY213:AY218)</f>
        <v>12005495.810000001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1809237.35</v>
      </c>
      <c r="AY213" s="20">
        <v>1764880.75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1679562.36</v>
      </c>
      <c r="AY214" s="20">
        <v>599552.12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6000238.9500000002</v>
      </c>
      <c r="AY215" s="20">
        <v>5463825.7000000002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5624483.5599999996</v>
      </c>
      <c r="AY216" s="20">
        <v>4172090.46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11308</v>
      </c>
      <c r="AY217" s="20">
        <v>5000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1345.06</v>
      </c>
      <c r="AY218" s="20">
        <v>146.78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16557255.810000002</v>
      </c>
      <c r="AY222" s="15">
        <f>AY223+AY232+AY236+AY246+AY256+AY264+AY267+AY273+AY277</f>
        <v>18852893.479999997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884078.69</v>
      </c>
      <c r="AY223" s="17">
        <f>SUM(AY224:AY231)</f>
        <v>1307802.29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378013.18</v>
      </c>
      <c r="AY224" s="20">
        <v>464673.14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20738.990000000002</v>
      </c>
      <c r="AY225" s="20">
        <v>25321.46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33913.440000000002</v>
      </c>
      <c r="AY227" s="20">
        <v>60603.57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8986.68</v>
      </c>
      <c r="AY228" s="20">
        <v>18360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182970.4</v>
      </c>
      <c r="AY229" s="20">
        <v>390264.12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259456</v>
      </c>
      <c r="AY231" s="20">
        <v>348580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212826.08</v>
      </c>
      <c r="AY232" s="17">
        <f>SUM(AY233:AY235)</f>
        <v>689585.28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210910.21</v>
      </c>
      <c r="AY233" s="20">
        <v>684929.39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1915.87</v>
      </c>
      <c r="AY235" s="20">
        <v>4655.8900000000003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1638645.58</v>
      </c>
      <c r="AY246" s="17">
        <f>SUM(AY247:AY255)</f>
        <v>2152843.2999999998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146763.95000000001</v>
      </c>
      <c r="AY247" s="20">
        <v>210431.75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100582.28</v>
      </c>
      <c r="AY248" s="20">
        <v>184367.67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11970.35</v>
      </c>
      <c r="AY249" s="20">
        <v>22883.91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11752</v>
      </c>
      <c r="AY250" s="20">
        <v>19159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338575.9</v>
      </c>
      <c r="AY252" s="20">
        <v>621984.43000000005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283888.38</v>
      </c>
      <c r="AY253" s="20">
        <v>237371.22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237.7</v>
      </c>
      <c r="AY254" s="20">
        <v>800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744875.02</v>
      </c>
      <c r="AY255" s="20">
        <v>855845.32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279790.54000000004</v>
      </c>
      <c r="AY256" s="17">
        <f>SUM(AY257:AY263)</f>
        <v>692162.12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11644.01</v>
      </c>
      <c r="AY257" s="20">
        <v>26805.81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68000</v>
      </c>
      <c r="AY258" s="20">
        <v>22146.83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17163.21</v>
      </c>
      <c r="AY259" s="20">
        <v>43137.09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37632.29</v>
      </c>
      <c r="AY260" s="20">
        <v>133611.26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140244.79</v>
      </c>
      <c r="AY262" s="20">
        <v>462401.13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5106.24</v>
      </c>
      <c r="AY263" s="20">
        <v>4060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10214821.67</v>
      </c>
      <c r="AY264" s="17">
        <f>SUM(AY265:AY266)</f>
        <v>10744607.119999999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10214821.67</v>
      </c>
      <c r="AY265" s="20">
        <v>10744607.119999999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531860.47</v>
      </c>
      <c r="AY267" s="17">
        <f>SUM(AY268:AY272)</f>
        <v>751409.87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349458.87</v>
      </c>
      <c r="AY268" s="20">
        <v>349922.35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164696.51</v>
      </c>
      <c r="AY269" s="20">
        <v>380680.43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17705.09</v>
      </c>
      <c r="AY270" s="20">
        <v>20339.080000000002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2795232.7800000003</v>
      </c>
      <c r="AY277" s="17">
        <f>SUM(AY278:AY286)</f>
        <v>2514483.5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75657.45</v>
      </c>
      <c r="AY278" s="20">
        <v>129391.79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21158.82</v>
      </c>
      <c r="AY279" s="20">
        <v>22115.88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7042</v>
      </c>
      <c r="AY280" s="20">
        <v>1460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86980.05</v>
      </c>
      <c r="AY281" s="20">
        <v>29997.360000000001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1894791.81</v>
      </c>
      <c r="AY283" s="20">
        <v>1698375.57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640201.73</v>
      </c>
      <c r="AY285" s="20">
        <v>520168.23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69400.92</v>
      </c>
      <c r="AY286" s="20">
        <v>112974.67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23375590.91</v>
      </c>
      <c r="AY287" s="15">
        <f>AY288+AY298+AY308+AY318+AY328+AY338+AY346+AY356+AY362</f>
        <v>20851918.220000003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5667333.0999999996</v>
      </c>
      <c r="AY288" s="17">
        <v>7128050.1600000001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5186234</v>
      </c>
      <c r="AY289" s="20">
        <v>6442484.75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1400</v>
      </c>
      <c r="AY291" s="20">
        <v>1400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338977.54</v>
      </c>
      <c r="AY292" s="20">
        <v>653628.6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12120.01</v>
      </c>
      <c r="AY294" s="20">
        <v>16790.400000000001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126729.12</v>
      </c>
      <c r="AY295" s="20">
        <v>11960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1872.43</v>
      </c>
      <c r="AY296" s="20">
        <v>945.11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2356056.6500000004</v>
      </c>
      <c r="AY298" s="17">
        <f>SUM(AY299:AY307)</f>
        <v>3284724.9400000004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27400</v>
      </c>
      <c r="AY300" s="20">
        <v>60350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153099.42000000001</v>
      </c>
      <c r="AY301" s="20">
        <v>264237.25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1247755</v>
      </c>
      <c r="AY303" s="20">
        <v>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926706.03</v>
      </c>
      <c r="AY304" s="20">
        <v>20000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1096.2</v>
      </c>
      <c r="AY307" s="20">
        <v>190656.47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4618349.8100000005</v>
      </c>
      <c r="AY308" s="17">
        <f>SUM(AY309:AY317)</f>
        <v>2781883.05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1525643.6</v>
      </c>
      <c r="AY309" s="20">
        <v>1625597.19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390982.64</v>
      </c>
      <c r="AY310" s="20">
        <v>80834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2186403.2799999998</v>
      </c>
      <c r="AY311" s="20">
        <v>685198.57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90452.04</v>
      </c>
      <c r="AY312" s="20">
        <v>12880.65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390950.85</v>
      </c>
      <c r="AY314" s="20">
        <v>339978.64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32167.4</v>
      </c>
      <c r="AY315" s="20">
        <v>37394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730465.12</v>
      </c>
      <c r="AY318" s="17">
        <f>SUM(AY319:AY327)</f>
        <v>656354.04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61299.13</v>
      </c>
      <c r="AY319" s="20">
        <v>42898.18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78875.100000000006</v>
      </c>
      <c r="AY322" s="20">
        <v>238004.28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569956.49</v>
      </c>
      <c r="AY323" s="20">
        <v>332995.58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20334.400000000001</v>
      </c>
      <c r="AY325" s="20">
        <v>42456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3093425.8200000003</v>
      </c>
      <c r="AY328" s="17">
        <f>SUM(AY329:AY337)</f>
        <v>2121979.7400000002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1049310.74</v>
      </c>
      <c r="AY329" s="20">
        <v>613732.23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53898.8</v>
      </c>
      <c r="AY330" s="20">
        <v>14222.8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1455664.36</v>
      </c>
      <c r="AY333" s="20">
        <v>1132956.6100000001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386335.89</v>
      </c>
      <c r="AY335" s="20">
        <v>261542.55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100040</v>
      </c>
      <c r="AY336" s="20">
        <v>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48176.03</v>
      </c>
      <c r="AY337" s="20">
        <v>87345.55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189080</v>
      </c>
      <c r="AY338" s="17">
        <f>SUM(AY339:AY345)</f>
        <v>641190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189080</v>
      </c>
      <c r="AY339" s="20">
        <v>641190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622627.71000000008</v>
      </c>
      <c r="AY346" s="17">
        <f>SUM(AY347:AY355)</f>
        <v>425826.38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12002.9</v>
      </c>
      <c r="AY347" s="20">
        <v>17020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120009</v>
      </c>
      <c r="AY348" s="20">
        <v>108321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465830.51</v>
      </c>
      <c r="AY351" s="20">
        <v>279056.38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24785.3</v>
      </c>
      <c r="AY355" s="20">
        <v>21429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511082.25</v>
      </c>
      <c r="AY356" s="17">
        <f>SUM(AY357:AY361)</f>
        <v>526796.87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496196.11</v>
      </c>
      <c r="AY358" s="20">
        <v>523427.77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14886.14</v>
      </c>
      <c r="AY359" s="20">
        <v>3369.1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5587170.4500000002</v>
      </c>
      <c r="AY362" s="17">
        <f>SUM(AY363:AY371)</f>
        <v>3285113.04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2370551.9300000002</v>
      </c>
      <c r="AY364" s="20">
        <v>1947933.35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2203311.56</v>
      </c>
      <c r="AY366" s="20">
        <v>1251237.33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1013300</v>
      </c>
      <c r="AY368" s="20">
        <v>5148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6.96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17212388.75</v>
      </c>
      <c r="AY372" s="13">
        <f>AY373+AY385+AY391+AY403+AY416+AY423+AY433+AY436+AY447</f>
        <v>19604758.98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5268000</v>
      </c>
      <c r="AY385" s="15">
        <f>AY386+AY390</f>
        <v>4689657.96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5268000</v>
      </c>
      <c r="AY386" s="17">
        <f>SUM(AY387:AY389)</f>
        <v>4689657.96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5268000</v>
      </c>
      <c r="AY387" s="20">
        <v>4689657.96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4985785.1999999993</v>
      </c>
      <c r="AY403" s="15">
        <f>AY404+AY406+AY408+AY414</f>
        <v>9386197.7400000002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2630730.63</v>
      </c>
      <c r="AY404" s="17">
        <f>SUM(AY405)</f>
        <v>7689591.8499999996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2630730.63</v>
      </c>
      <c r="AY405" s="20">
        <v>7689591.8499999996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2332354.5600000001</v>
      </c>
      <c r="AY408" s="17">
        <f>SUM(AY409:AY413)</f>
        <v>1627237.92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1670352.24</v>
      </c>
      <c r="AY409" s="20">
        <v>210077.86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662002.31999999995</v>
      </c>
      <c r="AY411" s="20">
        <v>1417160.06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22700.01</v>
      </c>
      <c r="AY414" s="17">
        <f>SUM(AY415)</f>
        <v>69367.97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22700.01</v>
      </c>
      <c r="AY415" s="20">
        <v>69367.97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6958603.5499999998</v>
      </c>
      <c r="AY416" s="15">
        <f>AY417+AY419+AY421</f>
        <v>5528903.2800000003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2587871.42</v>
      </c>
      <c r="AY417" s="17">
        <f>SUM(AY418)</f>
        <v>2409431.16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2587871.42</v>
      </c>
      <c r="AY418" s="20">
        <v>2409431.16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4370732.13</v>
      </c>
      <c r="AY419" s="17">
        <f>SUM(AY420)</f>
        <v>3119472.12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4370732.13</v>
      </c>
      <c r="AY420" s="20">
        <v>3119472.12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871850.13</v>
      </c>
      <c r="AY477" s="13">
        <f>AY478+AY489+AY494+AY499+AY502</f>
        <v>235082.73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871850.13</v>
      </c>
      <c r="AY478" s="15">
        <f>AY479+AY483</f>
        <v>235082.73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871850.13</v>
      </c>
      <c r="AY479" s="17">
        <f>SUM(AY480:AY482)</f>
        <v>235082.73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871850.13</v>
      </c>
      <c r="AY480" s="20">
        <v>235082.73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5" t="s">
        <v>1056</v>
      </c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  <c r="AA543" s="45"/>
      <c r="AB543" s="45"/>
      <c r="AC543" s="45"/>
      <c r="AD543" s="45"/>
      <c r="AE543" s="45"/>
      <c r="AF543" s="45"/>
      <c r="AG543" s="45"/>
      <c r="AH543" s="45"/>
      <c r="AI543" s="45"/>
      <c r="AJ543" s="45"/>
      <c r="AK543" s="45"/>
      <c r="AL543" s="45"/>
      <c r="AM543" s="45"/>
      <c r="AN543" s="45"/>
      <c r="AO543" s="45"/>
      <c r="AP543" s="45"/>
      <c r="AQ543" s="45"/>
      <c r="AR543" s="45"/>
      <c r="AS543" s="45"/>
      <c r="AT543" s="45"/>
      <c r="AU543" s="45"/>
      <c r="AV543" s="45"/>
      <c r="AW543" s="45"/>
      <c r="AX543" s="30">
        <f>AX186+AX372+AX453+AX477+AX507+AX540</f>
        <v>153378402.31</v>
      </c>
      <c r="AY543" s="30">
        <f>AY186+AY372+AY453+AY477+AY507+AY540</f>
        <v>148162996.11999997</v>
      </c>
    </row>
    <row r="544" spans="1:51" ht="16.5" customHeight="1" thickBot="1" x14ac:dyDescent="0.35">
      <c r="B544" s="46" t="s">
        <v>1057</v>
      </c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  <c r="R544" s="46"/>
      <c r="S544" s="46"/>
      <c r="T544" s="46"/>
      <c r="U544" s="46"/>
      <c r="V544" s="46"/>
      <c r="W544" s="46"/>
      <c r="X544" s="46"/>
      <c r="Y544" s="46"/>
      <c r="Z544" s="46"/>
      <c r="AA544" s="46"/>
      <c r="AB544" s="46"/>
      <c r="AC544" s="46"/>
      <c r="AD544" s="46"/>
      <c r="AE544" s="46"/>
      <c r="AF544" s="46"/>
      <c r="AG544" s="46"/>
      <c r="AH544" s="46"/>
      <c r="AI544" s="46"/>
      <c r="AJ544" s="46"/>
      <c r="AK544" s="46"/>
      <c r="AL544" s="46"/>
      <c r="AM544" s="46"/>
      <c r="AN544" s="46"/>
      <c r="AO544" s="46"/>
      <c r="AP544" s="46"/>
      <c r="AQ544" s="46"/>
      <c r="AR544" s="46"/>
      <c r="AS544" s="46"/>
      <c r="AT544" s="46"/>
      <c r="AU544" s="46"/>
      <c r="AV544" s="46"/>
      <c r="AW544" s="46"/>
      <c r="AX544" s="31">
        <f>AX184-AX543</f>
        <v>23648155.24000001</v>
      </c>
      <c r="AY544" s="31">
        <f>AY184-AY543</f>
        <v>16216529.280000031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1"/>
      <c r="AG548" s="43" t="s">
        <v>1066</v>
      </c>
      <c r="AH548" s="43"/>
      <c r="AI548" s="43"/>
      <c r="AJ548" s="43"/>
      <c r="AK548" s="43"/>
      <c r="AL548" s="43"/>
      <c r="AM548" s="43"/>
      <c r="AN548" s="43"/>
      <c r="AO548" s="43"/>
      <c r="AP548" s="43"/>
      <c r="AQ548" s="43"/>
      <c r="AR548" s="43"/>
      <c r="AS548" s="43"/>
      <c r="AT548" s="43"/>
      <c r="AU548" s="43"/>
    </row>
    <row r="549" spans="2:51" ht="8.25" customHeight="1" x14ac:dyDescent="0.25">
      <c r="AG549" s="43"/>
      <c r="AH549" s="43"/>
      <c r="AI549" s="43"/>
      <c r="AJ549" s="43"/>
      <c r="AK549" s="43"/>
      <c r="AL549" s="43"/>
      <c r="AM549" s="43"/>
      <c r="AN549" s="43"/>
      <c r="AO549" s="43"/>
      <c r="AP549" s="43"/>
      <c r="AQ549" s="43"/>
      <c r="AR549" s="43"/>
      <c r="AS549" s="43"/>
      <c r="AT549" s="43"/>
      <c r="AU549" s="43"/>
    </row>
    <row r="550" spans="2:51" x14ac:dyDescent="0.25">
      <c r="AG550" s="43"/>
      <c r="AH550" s="43"/>
      <c r="AI550" s="43"/>
      <c r="AJ550" s="43"/>
      <c r="AK550" s="43"/>
      <c r="AL550" s="43"/>
      <c r="AM550" s="43"/>
      <c r="AN550" s="43"/>
      <c r="AO550" s="43"/>
      <c r="AP550" s="43"/>
      <c r="AQ550" s="43"/>
      <c r="AR550" s="43"/>
      <c r="AS550" s="43"/>
      <c r="AT550" s="43"/>
      <c r="AU550" s="43"/>
    </row>
    <row r="551" spans="2:51" x14ac:dyDescent="0.2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47"/>
      <c r="Q551" s="47"/>
      <c r="R551" s="47"/>
      <c r="S551" s="47"/>
      <c r="T551" s="47"/>
      <c r="U551" s="47"/>
      <c r="V551" s="47"/>
      <c r="W551" s="47"/>
      <c r="X551" s="47"/>
      <c r="Y551" s="47"/>
      <c r="Z551" s="47"/>
      <c r="AA551" s="47"/>
      <c r="AB551" s="47"/>
      <c r="AC551" s="47"/>
      <c r="AD551" s="47"/>
      <c r="AE551" s="47"/>
      <c r="AF551" s="47"/>
      <c r="AG551" s="43"/>
      <c r="AH551" s="43"/>
      <c r="AI551" s="43"/>
      <c r="AJ551" s="43"/>
      <c r="AK551" s="43"/>
      <c r="AL551" s="43"/>
      <c r="AM551" s="43"/>
      <c r="AN551" s="43"/>
      <c r="AO551" s="43"/>
      <c r="AP551" s="43"/>
      <c r="AQ551" s="43"/>
      <c r="AR551" s="43"/>
      <c r="AS551" s="43"/>
      <c r="AT551" s="43"/>
      <c r="AU551" s="43"/>
      <c r="AV551" s="47" t="s">
        <v>1059</v>
      </c>
      <c r="AW551" s="47"/>
      <c r="AX551" s="47"/>
      <c r="AY551" s="47"/>
    </row>
    <row r="552" spans="2:51" x14ac:dyDescent="0.2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48" t="s">
        <v>1062</v>
      </c>
      <c r="Q552" s="48"/>
      <c r="R552" s="48"/>
      <c r="S552" s="48"/>
      <c r="T552" s="48"/>
      <c r="U552" s="48"/>
      <c r="V552" s="48"/>
      <c r="W552" s="48"/>
      <c r="X552" s="48"/>
      <c r="Y552" s="48"/>
      <c r="Z552" s="48"/>
      <c r="AA552" s="48"/>
      <c r="AB552" s="48"/>
      <c r="AC552" s="48"/>
      <c r="AD552" s="48"/>
      <c r="AE552" s="48"/>
      <c r="AF552" s="48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V552" s="48" t="s">
        <v>1063</v>
      </c>
      <c r="AW552" s="48"/>
      <c r="AX552" s="48"/>
      <c r="AY552" s="48"/>
    </row>
    <row r="553" spans="2:51" x14ac:dyDescent="0.2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49"/>
      <c r="Q553" s="49"/>
      <c r="R553" s="49"/>
      <c r="S553" s="49"/>
      <c r="T553" s="49"/>
      <c r="U553" s="49"/>
      <c r="V553" s="49"/>
      <c r="W553" s="49"/>
      <c r="X553" s="49"/>
      <c r="Y553" s="49"/>
      <c r="Z553" s="49"/>
      <c r="AA553" s="49"/>
      <c r="AB553" s="49"/>
      <c r="AC553" s="49"/>
      <c r="AD553" s="49"/>
      <c r="AE553" s="49"/>
      <c r="AF553" s="49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V553" s="49"/>
      <c r="AW553" s="49"/>
      <c r="AX553" s="49"/>
      <c r="AY553" s="49"/>
    </row>
    <row r="554" spans="2:51" ht="15.75" customHeight="1" x14ac:dyDescent="0.25">
      <c r="B554" s="35"/>
      <c r="C554" s="36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42" t="s">
        <v>1064</v>
      </c>
      <c r="Q554" s="42"/>
      <c r="R554" s="42"/>
      <c r="S554" s="42"/>
      <c r="T554" s="42"/>
      <c r="U554" s="42"/>
      <c r="V554" s="42"/>
      <c r="W554" s="42"/>
      <c r="X554" s="42"/>
      <c r="Y554" s="42"/>
      <c r="Z554" s="42"/>
      <c r="AA554" s="42"/>
      <c r="AB554" s="42"/>
      <c r="AC554" s="42"/>
      <c r="AD554" s="42"/>
      <c r="AE554" s="42"/>
      <c r="AF554" s="42"/>
      <c r="AG554" s="36"/>
      <c r="AH554" s="36"/>
      <c r="AI554" s="36"/>
      <c r="AJ554" s="36"/>
      <c r="AK554" s="36"/>
      <c r="AL554" s="36"/>
      <c r="AM554" s="36"/>
      <c r="AN554" s="36"/>
      <c r="AO554" s="36"/>
      <c r="AP554" s="36"/>
      <c r="AQ554" s="36"/>
      <c r="AR554" s="36"/>
      <c r="AS554" s="36"/>
      <c r="AV554" s="42" t="s">
        <v>1065</v>
      </c>
      <c r="AW554" s="42"/>
      <c r="AX554" s="42"/>
      <c r="AY554" s="42"/>
    </row>
    <row r="555" spans="2:51" ht="15" customHeight="1" x14ac:dyDescent="0.25">
      <c r="D555" s="37"/>
      <c r="P555" s="42"/>
      <c r="Q555" s="42"/>
      <c r="R555" s="42"/>
      <c r="S555" s="42"/>
      <c r="T555" s="42"/>
      <c r="U555" s="42"/>
      <c r="V555" s="42"/>
      <c r="W555" s="42"/>
      <c r="X555" s="42"/>
      <c r="Y555" s="42"/>
      <c r="Z555" s="42"/>
      <c r="AA555" s="42"/>
      <c r="AB555" s="42"/>
      <c r="AC555" s="42"/>
      <c r="AD555" s="42"/>
      <c r="AE555" s="42"/>
      <c r="AF555" s="42"/>
      <c r="AS555" s="37"/>
      <c r="AV555" s="42"/>
      <c r="AW555" s="42"/>
      <c r="AX555" s="42"/>
      <c r="AY555" s="42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0u3QiTlkWf+4i2k9sSDXD95Hye9HCXm3KvidShBmq035Bq8aTsjM1Qhvjh1wcsYes2VZP3ycfwbn8iuH+bmuaA==" saltValue="tu452t+l9k09oliPssWOOQ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CuentaP2023</cp:lastModifiedBy>
  <dcterms:created xsi:type="dcterms:W3CDTF">2021-12-07T19:32:18Z</dcterms:created>
  <dcterms:modified xsi:type="dcterms:W3CDTF">2023-08-19T23:17:32Z</dcterms:modified>
</cp:coreProperties>
</file>