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"/>
    </mc:Choice>
  </mc:AlternateContent>
  <workbookProtection workbookAlgorithmName="SHA-512" workbookHashValue="bwtzX7jsjQHDn0bTm1qXrjwM/BSYo9jksjBIB39MXJKUAuyr0c9ehn/RmXIr02sMwunOodNUlsNRMBqUKUkrgQ==" workbookSaltValue="tZo8mua3erUhlnilMLOMSQ==" workbookSpinCount="100000" lockStructure="1"/>
  <bookViews>
    <workbookView xWindow="3330" yWindow="3045" windowWidth="15375" windowHeight="7875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Y423" i="1"/>
  <c r="AY40" i="1"/>
  <c r="AX416" i="1"/>
  <c r="AX35" i="1"/>
  <c r="AX436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03" i="1" s="1"/>
  <c r="AX448" i="1"/>
  <c r="AX447" i="1" s="1"/>
  <c r="AX520" i="1"/>
  <c r="AY530" i="1"/>
  <c r="AY507" i="1" s="1"/>
  <c r="AY119" i="1"/>
  <c r="AX19" i="1"/>
  <c r="AX8" i="1" s="1"/>
  <c r="AY73" i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489" i="1"/>
  <c r="AX72" i="1"/>
  <c r="AY118" i="1"/>
  <c r="AY416" i="1"/>
  <c r="AY72" i="1"/>
  <c r="AY391" i="1"/>
  <c r="AY436" i="1"/>
  <c r="AX507" i="1" l="1"/>
  <c r="AX453" i="1"/>
  <c r="AY454" i="1"/>
  <c r="AY453" i="1" s="1"/>
  <c r="AX287" i="1"/>
  <c r="AX118" i="1"/>
  <c r="AX117" i="1" s="1"/>
  <c r="AY477" i="1"/>
  <c r="AY161" i="1"/>
  <c r="AX187" i="1"/>
  <c r="AY222" i="1"/>
  <c r="AY187" i="1"/>
  <c r="AY117" i="1"/>
  <c r="AX40" i="1"/>
  <c r="AX7" i="1" s="1"/>
  <c r="AX184" i="1" s="1"/>
  <c r="AX478" i="1"/>
  <c r="AX477" i="1" s="1"/>
  <c r="AY372" i="1"/>
  <c r="AX222" i="1"/>
  <c r="AX423" i="1"/>
  <c r="AX372" i="1" s="1"/>
  <c r="AY7" i="1"/>
  <c r="AY186" i="1" l="1"/>
  <c r="AY543" i="1" s="1"/>
  <c r="AX186" i="1"/>
  <c r="AX543" i="1" s="1"/>
  <c r="AX544" i="1" s="1"/>
  <c r="AY184" i="1"/>
  <c r="AY544" i="1" l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<sst xmlns="http://schemas.openxmlformats.org/spreadsheetml/2006/main" count="1086" uniqueCount="1067">
  <si>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</si>
  <si>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</si>
  <si>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</si>
  <si>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</si>
  <si>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</si>
  <si>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</si>
  <si>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</si>
  <si>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</si>
  <si>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</si>
  <si>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</si>
  <si>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</si>
  <si>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</si>
  <si>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</si>
  <si>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</si>
  <si>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</si>
  <si>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</si>
  <si>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</si>
  <si>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</si>
  <si>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</si>
  <si>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</si>
  <si>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</si>
  <si>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</si>
  <si>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</si>
  <si>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</si>
  <si>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</si>
  <si>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</si>
  <si>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</si>
  <si>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</si>
  <si>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</si>
  <si>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</si>
  <si>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</si>
  <si>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</si>
  <si>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</si>
  <si>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</si>
  <si>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</si>
  <si>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</si>
  <si>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</si>
  <si>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</si>
  <si>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</si>
  <si>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</si>
  <si>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</si>
  <si>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</si>
  <si>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</si>
  <si>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</si>
  <si>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</si>
  <si>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</si>
  <si>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</si>
  <si>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</si>
  <si>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</si>
  <si>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</si>
  <si>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</si>
  <si>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</si>
  <si>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</si>
  <si>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</si>
  <si>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</si>
  <si>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</si>
  <si>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</si>
  <si>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</si>
  <si>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</si>
  <si>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</si>
  <si>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</si>
  <si>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</si>
  <si>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</si>
  <si>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</si>
  <si>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</si>
  <si>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</si>
  <si>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</si>
  <si>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</si>
  <si>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</si>
  <si>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</si>
  <si>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</si>
  <si>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</si>
  <si>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</si>
  <si>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</si>
  <si>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</si>
  <si>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</si>
  <si>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</si>
  <si>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</si>
  <si>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</si>
  <si>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</si>
  <si>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</si>
  <si>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</si>
  <si>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</si>
  <si>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</si>
  <si>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</si>
  <si>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</si>
  <si>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</si>
  <si>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</si>
  <si>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</si>
  <si>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</si>
  <si>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</si>
  <si>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</si>
  <si>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</si>
  <si>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</si>
  <si>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</si>
  <si>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</si>
  <si>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</si>
  <si>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</si>
  <si>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</si>
  <si>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</si>
  <si>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</si>
  <si>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</si>
  <si>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</si>
  <si>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</si>
  <si>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</si>
  <si>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</si>
  <si>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</si>
  <si>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</si>
  <si>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</si>
  <si>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</si>
  <si>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</si>
  <si>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</si>
  <si>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</si>
  <si>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</si>
  <si>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</si>
  <si>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</si>
  <si>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</si>
  <si>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</si>
  <si>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</si>
  <si>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</si>
  <si>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</si>
  <si>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</si>
  <si>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</si>
  <si>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</si>
  <si>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</si>
  <si>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</si>
  <si>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</si>
  <si>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</si>
  <si>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</si>
  <si>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</si>
  <si>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</si>
  <si>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</si>
  <si>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</si>
  <si>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</si>
  <si>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</si>
  <si>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</si>
  <si>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</si>
  <si>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</si>
  <si>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</si>
  <si>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</si>
  <si>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</si>
  <si>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</si>
  <si>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</si>
  <si>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</si>
  <si>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</si>
  <si>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</si>
  <si>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</si>
  <si>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</si>
  <si>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</si>
  <si>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</si>
  <si>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</si>
  <si>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</si>
  <si>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</si>
  <si>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</si>
  <si>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</si>
  <si>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</si>
  <si>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</si>
  <si>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</si>
  <si>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</si>
  <si>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</si>
  <si>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</si>
  <si>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</si>
  <si>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</si>
  <si>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</si>
  <si>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</si>
  <si>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</si>
  <si>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</si>
  <si>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</si>
  <si>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</si>
  <si>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</si>
  <si>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</si>
  <si>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</si>
  <si>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</si>
  <si>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</si>
  <si>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</si>
  <si>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</si>
  <si>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</si>
  <si>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</si>
  <si>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</si>
  <si>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</si>
  <si>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</si>
  <si>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</si>
  <si>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</si>
  <si>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</si>
  <si>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</si>
  <si>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</si>
  <si>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</si>
  <si>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</si>
  <si>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</si>
  <si>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</si>
  <si>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</si>
  <si>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</si>
  <si>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</si>
  <si>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</si>
  <si>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</si>
  <si>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</si>
  <si>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</si>
  <si>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</si>
  <si>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</si>
  <si>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</si>
  <si>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</si>
  <si>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</si>
  <si>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</si>
  <si>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</si>
  <si>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</si>
  <si>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</si>
  <si>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</si>
  <si>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</si>
  <si>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</si>
  <si>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</si>
  <si>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</si>
  <si>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</si>
  <si>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</si>
  <si>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</si>
  <si>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</si>
  <si>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</si>
  <si>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</si>
  <si>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</si>
  <si>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</si>
  <si>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</si>
  <si>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</si>
  <si>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</si>
  <si>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</si>
  <si>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</si>
  <si>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</si>
  <si>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</si>
  <si>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</si>
  <si>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</si>
  <si>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</si>
  <si>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</si>
  <si>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</si>
  <si>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</si>
  <si>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</si>
  <si>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</si>
  <si>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</si>
  <si>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</si>
  <si>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</si>
  <si>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</si>
  <si>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</si>
  <si>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</si>
  <si>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</si>
  <si>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</si>
  <si>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</si>
  <si>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</si>
  <si>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</si>
  <si>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</si>
  <si>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</si>
  <si>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</si>
  <si>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</si>
  <si>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</si>
  <si>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</si>
  <si>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</si>
  <si>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</si>
  <si>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</si>
  <si>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</si>
  <si>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</si>
  <si>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</si>
  <si>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</si>
  <si>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</si>
  <si>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</si>
  <si>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</si>
  <si>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</si>
  <si>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</si>
  <si>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</si>
  <si>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</si>
  <si>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</si>
  <si>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</si>
  <si>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</si>
  <si>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</si>
  <si>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</si>
  <si>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</si>
  <si>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</si>
  <si>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</si>
  <si>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</si>
  <si>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</si>
  <si>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</si>
  <si>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</si>
  <si>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</si>
  <si>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</si>
  <si>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</si>
  <si>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</si>
  <si>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</si>
  <si>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</si>
  <si>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</si>
  <si>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</si>
  <si>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</si>
  <si>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</si>
  <si>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</si>
  <si>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</si>
  <si>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</si>
  <si>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</si>
  <si>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</si>
  <si>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</si>
  <si>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</si>
  <si>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</si>
  <si>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</si>
  <si>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</si>
  <si>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</si>
  <si>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</si>
  <si>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</si>
  <si>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</si>
  <si>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</si>
  <si>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</si>
  <si>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</si>
  <si>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</si>
  <si>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</si>
  <si>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</si>
  <si>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</si>
  <si>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</si>
  <si>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</si>
  <si>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</si>
  <si>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</si>
  <si>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</si>
  <si>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</si>
  <si>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</si>
  <si>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</si>
  <si>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</si>
  <si>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</si>
  <si>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</si>
  <si>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</si>
  <si>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</si>
  <si>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</si>
  <si>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</si>
  <si>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</si>
  <si>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</si>
  <si>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</si>
  <si>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</si>
  <si>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</si>
  <si>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</si>
  <si>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</si>
  <si>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</si>
  <si>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</si>
  <si>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</si>
  <si>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</si>
  <si>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</si>
  <si>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</si>
  <si>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</si>
  <si>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</si>
  <si>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</si>
  <si>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</si>
  <si>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</si>
  <si>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</si>
  <si>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</si>
  <si>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</si>
  <si>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</si>
  <si>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</si>
  <si>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</si>
  <si>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</si>
  <si>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</si>
  <si>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</si>
  <si>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</si>
  <si>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</si>
  <si>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</si>
  <si>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</si>
  <si>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</si>
  <si>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</si>
  <si>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</si>
  <si>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</si>
  <si>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</si>
  <si>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</si>
  <si>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</si>
  <si>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</si>
  <si>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</si>
  <si>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</si>
  <si>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</si>
  <si>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</si>
  <si>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</si>
  <si>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</si>
  <si>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</si>
  <si>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</si>
  <si>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</si>
  <si>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</si>
  <si>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</si>
  <si>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</si>
  <si>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</si>
  <si>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</si>
  <si>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</si>
  <si>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</si>
  <si>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</si>
  <si>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</si>
  <si>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</si>
  <si>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</si>
  <si>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</si>
  <si>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</si>
  <si>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</si>
  <si>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</si>
  <si>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</si>
  <si>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</si>
  <si>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</si>
  <si>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</si>
  <si>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</si>
  <si>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</si>
  <si>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</si>
  <si>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</si>
  <si>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</si>
  <si>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</si>
  <si>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</si>
  <si>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</si>
  <si>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</si>
  <si>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</si>
  <si>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</si>
  <si>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</si>
  <si>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</si>
  <si>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</si>
  <si>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</si>
  <si>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</si>
  <si>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</si>
  <si>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</si>
  <si>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</si>
  <si>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</si>
  <si>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</si>
  <si>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</si>
  <si>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</si>
  <si>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</si>
  <si>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</si>
  <si>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</si>
  <si>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</si>
  <si>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</si>
  <si>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</si>
  <si>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</si>
  <si>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</si>
  <si>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</si>
  <si>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</si>
  <si>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</si>
  <si>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</si>
  <si>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</si>
  <si>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</si>
  <si>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</si>
  <si>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</si>
  <si>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</si>
  <si>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</si>
  <si>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</si>
  <si>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</si>
  <si>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</si>
  <si>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</si>
  <si>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</si>
  <si>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</si>
  <si>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</si>
  <si>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</si>
  <si>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</si>
  <si>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</si>
  <si>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</si>
  <si>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</si>
  <si>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</si>
  <si>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</si>
  <si>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</si>
  <si>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</si>
  <si>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</si>
  <si>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</si>
  <si>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</si>
  <si>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</si>
  <si>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</si>
  <si>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</si>
  <si>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</si>
  <si>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</si>
  <si>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</si>
  <si>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</si>
  <si>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</si>
  <si>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</si>
  <si>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</si>
  <si>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</si>
  <si>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</si>
  <si>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</si>
  <si>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</si>
  <si>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</si>
  <si>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</si>
  <si>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</si>
  <si>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</si>
  <si>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</si>
  <si>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</si>
  <si>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</si>
  <si>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</si>
  <si>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</si>
  <si>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</si>
  <si>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</si>
  <si>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</si>
  <si>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</si>
  <si>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</si>
  <si>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</si>
  <si>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</si>
  <si>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</si>
  <si>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</si>
  <si>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</si>
  <si>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</si>
  <si>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</si>
  <si>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</si>
  <si>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</si>
  <si>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</si>
  <si>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</si>
  <si>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</si>
  <si>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</si>
  <si>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</si>
  <si>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</si>
  <si>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</si>
  <si>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</si>
  <si>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</si>
  <si>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</si>
  <si>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</si>
  <si>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</si>
  <si>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</si>
  <si>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</si>
  <si>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</si>
  <si>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</si>
  <si>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</si>
  <si>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</si>
  <si>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</si>
  <si>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</si>
  <si>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</si>
  <si>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</si>
  <si>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</si>
  <si>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</si>
  <si>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</si>
  <si>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</si>
  <si>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</si>
  <si>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</si>
  <si>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</si>
  <si>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</si>
  <si>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</si>
  <si>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</si>
  <si>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</si>
  <si>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</si>
  <si>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</si>
  <si>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</si>
  <si>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</si>
  <si>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</si>
  <si>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</si>
  <si>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</si>
  <si>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</si>
  <si>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</si>
  <si>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</si>
  <si>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</si>
  <si>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</si>
  <si>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</si>
  <si>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</si>
  <si>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</si>
  <si>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</si>
  <si>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</si>
  <si>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</si>
  <si>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</si>
  <si>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</si>
  <si>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</si>
  <si>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</si>
  <si>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</si>
  <si>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</si>
  <si>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</si>
  <si>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</si>
  <si>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</si>
  <si>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</si>
  <si>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</si>
  <si>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</si>
  <si>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</si>
  <si>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</si>
  <si>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</si>
  <si>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</si>
  <si>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</si>
  <si>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</si>
  <si>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</si>
  <si>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</si>
  <si>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</si>
  <si>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</si>
  <si>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</si>
  <si>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</si>
  <si>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</si>
  <si>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</si>
  <si>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</si>
  <si>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</si>
  <si>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</si>
  <si>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</si>
  <si>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</si>
  <si>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</si>
  <si>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</si>
  <si>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</si>
  <si>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</si>
  <si>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</si>
  <si>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</si>
  <si>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</si>
  <si>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</si>
  <si>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</si>
  <si>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</si>
  <si>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</si>
  <si>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</si>
  <si>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</si>
  <si>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</si>
  <si>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</si>
  <si>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</si>
  <si>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</si>
  <si>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</si>
  <si>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</si>
  <si>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</si>
  <si>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</si>
  <si>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</si>
  <si>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</si>
  <si>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</si>
  <si>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</si>
  <si>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</si>
  <si>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</si>
  <si>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</si>
  <si>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</si>
  <si>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</si>
  <si>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</si>
  <si>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</si>
  <si>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</si>
  <si>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</si>
  <si>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</si>
  <si>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</si>
  <si>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</si>
  <si>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</si>
  <si>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</si>
  <si>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</si>
  <si>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</si>
  <si>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</si>
  <si>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</si>
  <si>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</si>
  <si>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</si>
  <si>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</si>
  <si>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</si>
  <si>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</si>
  <si>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</si>
  <si>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</si>
  <si>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</si>
  <si>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</si>
  <si>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</si>
  <si>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</si>
  <si>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</si>
  <si>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</si>
  <si>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</si>
  <si>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</si>
  <si>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</si>
  <si>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</si>
  <si>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</si>
  <si>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</si>
  <si>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</si>
  <si>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</si>
  <si>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</si>
  <si>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</si>
  <si>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</si>
  <si>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</si>
  <si>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</si>
  <si>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</si>
  <si>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</si>
  <si>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</si>
  <si>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</si>
  <si>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</si>
  <si>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</si>
  <si>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</si>
  <si>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</si>
  <si>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</si>
  <si>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</si>
  <si>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</si>
  <si>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</si>
  <si>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</si>
  <si>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</si>
  <si>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</si>
  <si>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</si>
  <si>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</si>
  <si>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</si>
  <si>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</si>
  <si>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</si>
  <si>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</si>
  <si>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</si>
  <si>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</si>
  <si>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</si>
  <si>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</si>
  <si>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</si>
  <si>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</si>
  <si>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</si>
  <si>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</si>
  <si>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</si>
  <si>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</si>
  <si>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</si>
  <si>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</si>
  <si>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</si>
  <si>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</si>
  <si>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</si>
  <si>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</si>
  <si>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</si>
  <si>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</si>
  <si>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</si>
  <si>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</si>
  <si>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</si>
  <si>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</si>
  <si>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</si>
  <si>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</si>
  <si>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</si>
  <si>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</si>
  <si>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</si>
  <si>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</si>
  <si>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</si>
  <si>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</si>
  <si>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</si>
  <si>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</si>
  <si>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</si>
  <si>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</si>
  <si>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</si>
  <si>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</si>
  <si>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</si>
  <si>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</si>
  <si>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</si>
  <si>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</si>
  <si>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</si>
  <si>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</si>
  <si>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</si>
  <si>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</si>
  <si>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</si>
  <si>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</si>
  <si>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</si>
  <si>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</si>
  <si>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</si>
  <si>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</si>
  <si>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</si>
  <si>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</si>
  <si>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</si>
  <si>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</si>
  <si>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</si>
  <si>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</si>
  <si>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</si>
  <si>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</si>
  <si>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</si>
  <si>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</si>
  <si>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</si>
  <si>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</si>
  <si>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</si>
  <si>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</si>
  <si>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</si>
  <si>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</si>
  <si>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</si>
  <si>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</si>
  <si>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</si>
  <si>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</si>
  <si>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</si>
  <si>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</si>
  <si>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</si>
  <si>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</si>
  <si>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</si>
  <si>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</si>
  <si>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</si>
  <si>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</si>
  <si>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</si>
  <si>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</si>
  <si>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</si>
  <si>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</si>
  <si>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</si>
  <si>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</si>
  <si>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</si>
  <si>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</si>
  <si>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</si>
  <si>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</si>
  <si>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</si>
  <si>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</si>
  <si>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</si>
  <si>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</si>
  <si>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</si>
  <si>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</si>
  <si>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</si>
  <si>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</si>
  <si>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</si>
  <si>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</si>
  <si>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</si>
  <si>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</si>
  <si>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</si>
  <si>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</si>
  <si>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</si>
  <si>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</si>
  <si>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</si>
  <si>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</si>
  <si>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</si>
  <si>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</si>
  <si>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</si>
  <si>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</si>
  <si>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</si>
  <si>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</si>
  <si>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</si>
  <si>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</si>
  <si>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</si>
  <si>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</si>
  <si>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</si>
  <si>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</si>
  <si>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</si>
  <si>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</si>
  <si>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</si>
  <si>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</si>
  <si>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</si>
  <si>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</si>
  <si>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</si>
  <si>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</si>
  <si>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</si>
  <si>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</si>
  <si>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</si>
  <si>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</si>
  <si>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</si>
  <si>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</si>
  <si>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</si>
  <si>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</si>
  <si>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</si>
  <si>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</si>
  <si>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</si>
  <si>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</si>
  <si>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</si>
  <si>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</si>
  <si>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</si>
  <si>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</si>
  <si>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</si>
  <si>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</si>
  <si>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</si>
  <si>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</si>
  <si>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</si>
  <si>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</si>
  <si>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</si>
  <si>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</si>
  <si>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</si>
  <si>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</si>
  <si>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</si>
  <si>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</si>
  <si>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</si>
  <si>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</si>
  <si>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</si>
  <si>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</si>
  <si>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</si>
  <si>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</si>
  <si>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</si>
  <si>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</si>
  <si>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</si>
  <si>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</si>
  <si>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</si>
  <si>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</si>
  <si>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</si>
  <si>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</si>
  <si>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</si>
  <si>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</si>
  <si>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</si>
  <si>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</si>
  <si>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</si>
  <si>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</si>
  <si>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</si>
  <si>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</si>
  <si>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</si>
  <si>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</si>
  <si>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</si>
  <si>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</si>
  <si>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</si>
  <si>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</si>
  <si>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</si>
  <si>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</si>
  <si>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</si>
  <si>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</si>
  <si>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</si>
  <si>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</si>
  <si>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</si>
  <si>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</si>
  <si>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</si>
  <si>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</si>
  <si>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</si>
  <si>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</si>
  <si>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</si>
  <si>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</si>
  <si>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</si>
  <si>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</si>
  <si>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</si>
  <si>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</si>
  <si>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</si>
  <si>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</si>
  <si>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</si>
  <si>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</si>
  <si>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</si>
  <si>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</si>
  <si>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</si>
  <si>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</si>
  <si>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</si>
  <si>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</si>
  <si>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</si>
  <si>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</si>
  <si>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</si>
  <si>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</si>
  <si>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</si>
  <si>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</si>
  <si>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</si>
  <si>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</si>
  <si>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</si>
  <si>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</si>
  <si>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</si>
  <si>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</si>
  <si>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</si>
  <si>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</si>
  <si>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</si>
  <si>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</si>
  <si>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</si>
  <si>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</si>
  <si>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</si>
  <si>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</si>
  <si>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</si>
  <si>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</si>
  <si>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</si>
  <si>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</si>
  <si>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</si>
  <si>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</si>
  <si>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</si>
  <si>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</si>
  <si>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</si>
  <si>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</si>
  <si>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</si>
  <si>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</si>
  <si>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</si>
  <si>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</si>
  <si>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</si>
  <si>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</si>
  <si>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</si>
  <si>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</si>
  <si>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</si>
  <si>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</si>
  <si>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</si>
  <si>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</si>
  <si>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</si>
  <si>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</si>
  <si>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</si>
  <si>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</si>
  <si>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</si>
  <si>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</si>
  <si>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</si>
  <si>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</si>
  <si>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</si>
  <si>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</si>
  <si>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</si>
  <si>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</si>
  <si>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</si>
  <si>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</si>
  <si>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</si>
  <si>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</si>
  <si>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</si>
  <si>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</si>
  <si>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</si>
  <si>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</si>
  <si>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</si>
  <si>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</si>
  <si>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</si>
  <si>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</si>
  <si>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</si>
  <si>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</si>
  <si>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</si>
  <si>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</si>
  <si>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</si>
  <si>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</si>
  <si>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</si>
  <si>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</si>
  <si>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</si>
  <si>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</si>
  <si>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</si>
  <si>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</si>
  <si>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</si>
  <si>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</si>
  <si>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</si>
  <si>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</si>
  <si>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</si>
  <si>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</si>
  <si>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</si>
  <si>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</si>
  <si>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</si>
  <si>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</si>
  <si>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</si>
  <si>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</si>
  <si>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</si>
  <si>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</si>
  <si>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</si>
  <si>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</si>
  <si>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</si>
  <si>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</si>
  <si>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</si>
  <si>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</si>
  <si>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</si>
  <si>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</si>
  <si>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</si>
  <si>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</si>
  <si>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</si>
  <si>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</si>
  <si>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</si>
  <si>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</si>
  <si>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</si>
  <si>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</si>
  <si>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</si>
  <si>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</si>
  <si>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</si>
  <si>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</si>
  <si>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</si>
  <si>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</si>
  <si>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</si>
  <si>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</si>
  <si>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</si>
  <si>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</si>
  <si>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</si>
  <si>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</si>
  <si>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</si>
  <si>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</si>
  <si>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</si>
  <si>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</si>
  <si>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</si>
  <si>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</si>
  <si>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</si>
  <si>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</si>
  <si>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</si>
  <si>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</si>
  <si>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</si>
  <si>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</si>
  <si>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</si>
  <si>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</si>
  <si>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</si>
  <si>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</si>
  <si>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</si>
  <si>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</si>
  <si>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</si>
  <si>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</si>
  <si>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</si>
  <si>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</si>
  <si>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</si>
  <si>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</si>
  <si>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</si>
  <si>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</si>
  <si>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</si>
  <si>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</si>
  <si>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</si>
  <si>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</si>
  <si>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</si>
  <si>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</si>
  <si>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</si>
  <si>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</si>
  <si>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</si>
  <si>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</si>
  <si>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</si>
  <si>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</si>
  <si>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</si>
  <si>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</si>
  <si>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</si>
  <si>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</si>
  <si>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</si>
  <si>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</si>
  <si>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</si>
  <si>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</si>
  <si>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</si>
  <si>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</si>
  <si>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</si>
  <si>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</si>
  <si>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</si>
  <si>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</si>
  <si>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</si>
  <si>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</si>
  <si>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</si>
  <si>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</si>
  <si>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</si>
  <si>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</si>
  <si>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</si>
  <si>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</si>
  <si>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</si>
  <si>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</si>
  <si>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</si>
  <si>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</si>
  <si>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</si>
  <si>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</si>
  <si>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</si>
  <si>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</si>
  <si>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</si>
  <si>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</si>
  <si>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</si>
  <si>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</si>
  <si>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ENERO DE 2022</t>
  </si>
  <si>
    <t>ING. RAÚL EVERARDO GUTIÉRREZ CASTAÑEDA</t>
  </si>
  <si>
    <t>MTRO. ARNOLDO SOLÓRZANO CUEVAS</t>
  </si>
  <si>
    <t>PRESIDENTE MUNICIPAL</t>
  </si>
  <si>
    <t>TESORERO MUNICIPAL</t>
  </si>
  <si>
    <t>ASEJ2022-01-31-05-2022-1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</si>
</sst>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>
      <c r="A1" s="41"/>
      <c r="B1" s="44" t="s">
        <v>1060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</row>
    <row r="2" spans="1:51" ht="21">
      <c r="A2" s="42"/>
      <c r="B2" s="45" t="s">
        <v>0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</row>
    <row r="3" spans="1:51" ht="18.75">
      <c r="A3" s="43"/>
      <c r="B3" s="46" t="s">
        <v>1061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</row>
    <row r="4" spans="1:51" ht="15" customHeigh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>
      <c r="A5" s="3" t="s">
        <v>1</v>
      </c>
      <c r="B5" s="50" t="s">
        <v>2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4" t="s">
        <v>3</v>
      </c>
      <c r="AY5" s="4" t="s">
        <v>4</v>
      </c>
    </row>
    <row r="6" spans="1:51" ht="18.75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8893618.7000000011</v>
      </c>
      <c r="AY7" s="13">
        <f>AY8+AY29+AY35+AY40+AY72+AY81+AY102+AY114</f>
        <v>34488824.57</v>
      </c>
    </row>
    <row r="8" spans="1:51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6503343.9699999997</v>
      </c>
      <c r="AY8" s="15">
        <f>AY9+AY11+AY15+AY16+AY17+AY18+AY19+AY25+AY27</f>
        <v>15871053.619999997</v>
      </c>
    </row>
    <row r="9" spans="1:51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6503343.9699999997</v>
      </c>
      <c r="AY11" s="17">
        <f>SUM(AY12:AY14)</f>
        <v>15868053.619999997</v>
      </c>
    </row>
    <row r="12" spans="1:51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5824333.7199999997</v>
      </c>
      <c r="AY12" s="20">
        <v>10968105.279999999</v>
      </c>
    </row>
    <row r="13" spans="1:51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662178.76</v>
      </c>
      <c r="AY13" s="20">
        <v>4756051.6399999997</v>
      </c>
    </row>
    <row r="14" spans="1:51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16831.490000000002</v>
      </c>
      <c r="AY14" s="20">
        <v>143896.70000000001</v>
      </c>
    </row>
    <row r="15" spans="1:51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2021937.8000000003</v>
      </c>
      <c r="AY40" s="15">
        <f>AY41+AY46+AY47+AY62+AY68+AY70</f>
        <v>11857111.619999999</v>
      </c>
    </row>
    <row r="41" spans="1:51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576232.98</v>
      </c>
      <c r="AY41" s="17">
        <f>SUM(AY42:AY45)</f>
        <v>2507546.58</v>
      </c>
    </row>
    <row r="42" spans="1:51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173482.82</v>
      </c>
      <c r="AY42" s="20">
        <v>774182.88</v>
      </c>
    </row>
    <row r="43" spans="1:51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72900</v>
      </c>
      <c r="AY43" s="20">
        <v>971362.01</v>
      </c>
    </row>
    <row r="44" spans="1:51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329850.15999999997</v>
      </c>
      <c r="AY44" s="20">
        <v>762001.69</v>
      </c>
    </row>
    <row r="45" spans="1:51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1445193.6600000004</v>
      </c>
      <c r="AY47" s="17">
        <f>SUM(AY48:AY61)</f>
        <v>9337709.7799999993</v>
      </c>
    </row>
    <row r="48" spans="1:51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315050.45</v>
      </c>
      <c r="AY48" s="20">
        <v>1294512.3400000001</v>
      </c>
    </row>
    <row r="49" spans="1:51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128069.39</v>
      </c>
      <c r="AY49" s="20">
        <v>489312.97</v>
      </c>
    </row>
    <row r="50" spans="1:51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47184.3</v>
      </c>
      <c r="AY50" s="20">
        <v>2468998.56</v>
      </c>
    </row>
    <row r="51" spans="1:51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4314.76</v>
      </c>
      <c r="AY54" s="20">
        <v>4824.3500000000004</v>
      </c>
    </row>
    <row r="55" spans="1:51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19146.310000000001</v>
      </c>
      <c r="AY56" s="20">
        <v>160092.5</v>
      </c>
    </row>
    <row r="57" spans="1:51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441221.36</v>
      </c>
      <c r="AY57" s="20">
        <v>954332.87</v>
      </c>
    </row>
    <row r="58" spans="1:51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233319.11</v>
      </c>
      <c r="AY58" s="20">
        <v>1632721.09</v>
      </c>
    </row>
    <row r="59" spans="1:51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28210.06</v>
      </c>
      <c r="AY59" s="20">
        <v>119078.67</v>
      </c>
    </row>
    <row r="60" spans="1:51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212761.07</v>
      </c>
      <c r="AY60" s="20">
        <v>2030985.47</v>
      </c>
    </row>
    <row r="61" spans="1:51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15916.85</v>
      </c>
      <c r="AY61" s="20">
        <v>138857.5</v>
      </c>
    </row>
    <row r="62" spans="1:51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511.16</v>
      </c>
      <c r="AY62" s="17">
        <f>SUM(AY63:AY67)</f>
        <v>11855.26</v>
      </c>
    </row>
    <row r="63" spans="1:51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511.16</v>
      </c>
      <c r="AY67" s="20">
        <v>11855.26</v>
      </c>
    </row>
    <row r="68" spans="1:51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231787.30000000002</v>
      </c>
      <c r="AY72" s="15">
        <f>AY73+AY76+AY77+AY78+AY80</f>
        <v>2622774.35</v>
      </c>
    </row>
    <row r="73" spans="1:51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231787.30000000002</v>
      </c>
      <c r="AY73" s="17">
        <f>SUM(AY74:AY75)</f>
        <v>2622774.35</v>
      </c>
    </row>
    <row r="74" spans="1:51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71137.41</v>
      </c>
      <c r="AY74" s="20">
        <v>454910.71</v>
      </c>
    </row>
    <row r="75" spans="1:51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160649.89000000001</v>
      </c>
      <c r="AY75" s="20">
        <v>2167863.64</v>
      </c>
    </row>
    <row r="76" spans="1:51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136549.63</v>
      </c>
      <c r="AY81" s="15">
        <f>AY82+AY83+AY85+AY87+AY89+AY91+AY93+AY94+AY100</f>
        <v>3511535.2399999998</v>
      </c>
    </row>
    <row r="82" spans="1:51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48481.61</v>
      </c>
      <c r="AY83" s="17">
        <f>SUM(AY84)</f>
        <v>386372.44</v>
      </c>
    </row>
    <row r="84" spans="1:51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48481.61</v>
      </c>
      <c r="AY84" s="20">
        <v>386372.44</v>
      </c>
    </row>
    <row r="85" spans="1:51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1003894.97</v>
      </c>
    </row>
    <row r="90" spans="1:51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1003894.97</v>
      </c>
    </row>
    <row r="91" spans="1:51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85532.66</v>
      </c>
      <c r="AY94" s="17">
        <f>SUM(AY95:AY99)</f>
        <v>311647.94999999995</v>
      </c>
    </row>
    <row r="95" spans="1:51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85532.66</v>
      </c>
      <c r="AY95" s="20">
        <v>311593.73</v>
      </c>
    </row>
    <row r="96" spans="1:51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2535.36</v>
      </c>
      <c r="AY100" s="17">
        <f>SUM(AY101)</f>
        <v>1809619.88</v>
      </c>
    </row>
    <row r="101" spans="1:51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2535.36</v>
      </c>
      <c r="AY101" s="20">
        <v>1809619.88</v>
      </c>
    </row>
    <row r="102" spans="1:51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6543914.379999999</v>
      </c>
      <c r="AY117" s="13">
        <f>AY118+AY149</f>
        <v>129890700.83000001</v>
      </c>
    </row>
    <row r="118" spans="1:51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6543914.379999999</v>
      </c>
      <c r="AY118" s="15">
        <f>AY119+AY132+AY135+AY140+AY146</f>
        <v>129890700.83000001</v>
      </c>
    </row>
    <row r="119" spans="1:51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6392460.6099999985</v>
      </c>
      <c r="AY119" s="17">
        <f>SUM(AY120:AY131)</f>
        <v>90454804.070000023</v>
      </c>
    </row>
    <row r="120" spans="1:51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4527265.92</v>
      </c>
      <c r="AY120" s="20">
        <v>62150435.289999999</v>
      </c>
    </row>
    <row r="121" spans="1:51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859577.59</v>
      </c>
      <c r="AY121" s="20">
        <v>12160922.140000001</v>
      </c>
    </row>
    <row r="122" spans="1:51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274423.76</v>
      </c>
      <c r="AY122" s="20">
        <v>2801903.03</v>
      </c>
    </row>
    <row r="123" spans="1:51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142354.13</v>
      </c>
      <c r="AY125" s="20">
        <v>1725527.37</v>
      </c>
    </row>
    <row r="126" spans="1:51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103397.56</v>
      </c>
      <c r="AY128" s="20">
        <v>1246843.45</v>
      </c>
    </row>
    <row r="129" spans="1:51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43788.05</v>
      </c>
      <c r="AY129" s="20">
        <v>6623884.5899999999</v>
      </c>
    </row>
    <row r="130" spans="1:51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441653.6</v>
      </c>
      <c r="AY131" s="20">
        <v>3745288.2</v>
      </c>
    </row>
    <row r="132" spans="1:51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0</v>
      </c>
      <c r="AY132" s="17">
        <f>SUM(AY133:AY134)</f>
        <v>37401805.299999997</v>
      </c>
    </row>
    <row r="133" spans="1:51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0</v>
      </c>
      <c r="AY133" s="20">
        <v>11454435.029999999</v>
      </c>
    </row>
    <row r="134" spans="1:51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0</v>
      </c>
      <c r="AY134" s="20">
        <v>25947370.27</v>
      </c>
    </row>
    <row r="135" spans="1:51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151453.77000000002</v>
      </c>
      <c r="AY140" s="17">
        <f>SUM(AY141:AY145)</f>
        <v>1621270.46</v>
      </c>
    </row>
    <row r="141" spans="1:51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7.26</v>
      </c>
      <c r="AY141" s="20">
        <v>1126.6400000000001</v>
      </c>
    </row>
    <row r="142" spans="1:51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0</v>
      </c>
      <c r="AY142" s="20">
        <v>46242.32</v>
      </c>
    </row>
    <row r="143" spans="1:51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151446.51</v>
      </c>
      <c r="AY143" s="20">
        <v>1573901.5</v>
      </c>
    </row>
    <row r="144" spans="1:51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>
      <c r="A184" s="18"/>
      <c r="B184" s="51" t="s">
        <v>345</v>
      </c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  <c r="T184" s="51"/>
      <c r="U184" s="51"/>
      <c r="V184" s="51"/>
      <c r="W184" s="51"/>
      <c r="X184" s="51"/>
      <c r="Y184" s="51"/>
      <c r="Z184" s="51"/>
      <c r="AA184" s="51"/>
      <c r="AB184" s="51"/>
      <c r="AC184" s="51"/>
      <c r="AD184" s="51"/>
      <c r="AE184" s="51"/>
      <c r="AF184" s="51"/>
      <c r="AG184" s="51"/>
      <c r="AH184" s="51"/>
      <c r="AI184" s="51"/>
      <c r="AJ184" s="51"/>
      <c r="AK184" s="51"/>
      <c r="AL184" s="51"/>
      <c r="AM184" s="51"/>
      <c r="AN184" s="51"/>
      <c r="AO184" s="51"/>
      <c r="AP184" s="51"/>
      <c r="AQ184" s="51"/>
      <c r="AR184" s="51"/>
      <c r="AS184" s="51"/>
      <c r="AT184" s="51"/>
      <c r="AU184" s="51"/>
      <c r="AV184" s="51"/>
      <c r="AW184" s="51"/>
      <c r="AX184" s="27">
        <f>AX7+AX117+AX161</f>
        <v>15437533.08</v>
      </c>
      <c r="AY184" s="27">
        <f>AY7+AY117+AY161</f>
        <v>164379525.40000001</v>
      </c>
    </row>
    <row r="185" spans="1:52" ht="18.7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8842468.1999999993</v>
      </c>
      <c r="AY186" s="13">
        <f>AY187+AY222+AY287</f>
        <v>128323154.41</v>
      </c>
    </row>
    <row r="187" spans="1:52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7024931.7300000004</v>
      </c>
      <c r="AY187" s="15">
        <f>AY188+AY193+AY198+AY207+AY212+AY219</f>
        <v>88618342.710000008</v>
      </c>
    </row>
    <row r="188" spans="1:52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4141881.69</v>
      </c>
      <c r="AY188" s="17">
        <f>SUM(AY189:AY192)</f>
        <v>46280101.829999998</v>
      </c>
    </row>
    <row r="189" spans="1:52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387277.9</v>
      </c>
      <c r="AY189" s="20">
        <v>4468244.08</v>
      </c>
    </row>
    <row r="190" spans="1:52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3754603.79</v>
      </c>
      <c r="AY191" s="20">
        <v>41811857.75</v>
      </c>
    </row>
    <row r="192" spans="1:52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507614.96</v>
      </c>
      <c r="AY193" s="17">
        <f>SUM(AY194:AY197)</f>
        <v>7624695.0800000001</v>
      </c>
    </row>
    <row r="194" spans="1:51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14895</v>
      </c>
      <c r="AY194" s="20">
        <v>803367.5</v>
      </c>
    </row>
    <row r="195" spans="1:51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492719.96</v>
      </c>
      <c r="AY195" s="20">
        <v>6821327.5800000001</v>
      </c>
    </row>
    <row r="196" spans="1:51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432130.13</v>
      </c>
      <c r="AY198" s="17">
        <f>SUM(AY199:AY206)</f>
        <v>12573546.699999999</v>
      </c>
    </row>
    <row r="199" spans="1:51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167773.57</v>
      </c>
      <c r="AY199" s="20">
        <v>1123742.6000000001</v>
      </c>
    </row>
    <row r="200" spans="1:51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26227.43</v>
      </c>
      <c r="AY200" s="20">
        <v>8322472.8899999997</v>
      </c>
    </row>
    <row r="201" spans="1:51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238129.13</v>
      </c>
      <c r="AY201" s="20">
        <v>3127331.21</v>
      </c>
    </row>
    <row r="202" spans="1:51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1112914.71</v>
      </c>
      <c r="AY207" s="17">
        <f>SUM(AY208:AY211)</f>
        <v>10134503.289999999</v>
      </c>
    </row>
    <row r="208" spans="1:51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239412.34</v>
      </c>
      <c r="AY208" s="20">
        <v>4321454.01</v>
      </c>
    </row>
    <row r="209" spans="1:51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127829.59</v>
      </c>
      <c r="AY209" s="20">
        <v>945146.16</v>
      </c>
    </row>
    <row r="210" spans="1:51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745672.78</v>
      </c>
      <c r="AY210" s="20">
        <v>4867903.12</v>
      </c>
    </row>
    <row r="211" spans="1:51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830390.24</v>
      </c>
      <c r="AY212" s="17">
        <f>SUM(AY213:AY218)</f>
        <v>12005495.810000001</v>
      </c>
    </row>
    <row r="213" spans="1:51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157040.28</v>
      </c>
      <c r="AY213" s="20">
        <v>1764880.75</v>
      </c>
    </row>
    <row r="214" spans="1:51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2916.62</v>
      </c>
      <c r="AY214" s="20">
        <v>599552.12</v>
      </c>
    </row>
    <row r="215" spans="1:51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462427.48</v>
      </c>
      <c r="AY215" s="20">
        <v>5463825.7000000002</v>
      </c>
    </row>
    <row r="216" spans="1:51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208005.86</v>
      </c>
      <c r="AY216" s="20">
        <v>4172090.46</v>
      </c>
    </row>
    <row r="217" spans="1:51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5000</v>
      </c>
    </row>
    <row r="218" spans="1:51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146.78</v>
      </c>
    </row>
    <row r="219" spans="1:51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335712.97</v>
      </c>
      <c r="AY222" s="15">
        <f>AY223+AY232+AY236+AY246+AY256+AY264+AY267+AY273+AY277</f>
        <v>18852893.479999997</v>
      </c>
    </row>
    <row r="223" spans="1:51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68365.81</v>
      </c>
      <c r="AY223" s="17">
        <f>SUM(AY224:AY231)</f>
        <v>1307802.29</v>
      </c>
    </row>
    <row r="224" spans="1:51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30580.19</v>
      </c>
      <c r="AY224" s="20">
        <v>464673.14</v>
      </c>
    </row>
    <row r="225" spans="1:51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25</v>
      </c>
      <c r="AY225" s="20">
        <v>25321.46</v>
      </c>
    </row>
    <row r="226" spans="1:51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4800</v>
      </c>
      <c r="AY227" s="20">
        <v>60603.57</v>
      </c>
    </row>
    <row r="228" spans="1:51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30923.119999999999</v>
      </c>
      <c r="AY229" s="20">
        <v>390264.12</v>
      </c>
    </row>
    <row r="230" spans="1:51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1800</v>
      </c>
      <c r="AY231" s="20">
        <v>348580</v>
      </c>
    </row>
    <row r="232" spans="1:51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20107.990000000002</v>
      </c>
      <c r="AY232" s="17">
        <f>SUM(AY233:AY235)</f>
        <v>689585.28</v>
      </c>
    </row>
    <row r="233" spans="1:51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19521</v>
      </c>
      <c r="AY233" s="20">
        <v>684929.39</v>
      </c>
    </row>
    <row r="234" spans="1:51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76934.45</v>
      </c>
      <c r="AY246" s="17">
        <f>SUM(AY247:AY255)</f>
        <v>2152843.2999999998</v>
      </c>
    </row>
    <row r="247" spans="1:51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13422.01</v>
      </c>
      <c r="AY247" s="20">
        <v>210431.75</v>
      </c>
    </row>
    <row r="248" spans="1:51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5616.01</v>
      </c>
      <c r="AY248" s="20">
        <v>184367.67</v>
      </c>
    </row>
    <row r="249" spans="1:51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1663.99</v>
      </c>
      <c r="AY249" s="20">
        <v>22883.91</v>
      </c>
    </row>
    <row r="250" spans="1:51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1200</v>
      </c>
      <c r="AY250" s="20">
        <v>19159</v>
      </c>
    </row>
    <row r="251" spans="1:51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36052.089999999997</v>
      </c>
      <c r="AY252" s="20">
        <v>621984.43000000005</v>
      </c>
    </row>
    <row r="253" spans="1:51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7264.38</v>
      </c>
      <c r="AY253" s="20">
        <v>237371.22</v>
      </c>
    </row>
    <row r="254" spans="1:51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11715.97</v>
      </c>
      <c r="AY255" s="20">
        <v>855845.32</v>
      </c>
    </row>
    <row r="256" spans="1:51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5172.2</v>
      </c>
      <c r="AY256" s="17">
        <f>SUM(AY257:AY263)</f>
        <v>692162.12</v>
      </c>
    </row>
    <row r="257" spans="1:51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790</v>
      </c>
      <c r="AY257" s="20">
        <v>26805.81</v>
      </c>
    </row>
    <row r="258" spans="1:51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0</v>
      </c>
      <c r="AY258" s="20">
        <v>22146.83</v>
      </c>
    </row>
    <row r="259" spans="1:51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0</v>
      </c>
      <c r="AY259" s="20">
        <v>43137.09</v>
      </c>
    </row>
    <row r="260" spans="1:51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0</v>
      </c>
      <c r="AY260" s="20">
        <v>133611.26</v>
      </c>
    </row>
    <row r="261" spans="1:51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4382.2</v>
      </c>
      <c r="AY262" s="20">
        <v>462401.13</v>
      </c>
    </row>
    <row r="263" spans="1:51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4060</v>
      </c>
    </row>
    <row r="264" spans="1:51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94027.11</v>
      </c>
      <c r="AY264" s="17">
        <f>SUM(AY265:AY266)</f>
        <v>10744607.119999999</v>
      </c>
    </row>
    <row r="265" spans="1:51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94027.11</v>
      </c>
      <c r="AY265" s="20">
        <v>10744607.119999999</v>
      </c>
    </row>
    <row r="266" spans="1:51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3403.75</v>
      </c>
      <c r="AY267" s="17">
        <f>SUM(AY268:AY272)</f>
        <v>751409.87</v>
      </c>
    </row>
    <row r="268" spans="1:51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1749.75</v>
      </c>
      <c r="AY268" s="20">
        <v>349922.35</v>
      </c>
    </row>
    <row r="269" spans="1:51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1654</v>
      </c>
      <c r="AY269" s="20">
        <v>380680.43</v>
      </c>
    </row>
    <row r="270" spans="1:51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0</v>
      </c>
      <c r="AY270" s="20">
        <v>20339.080000000002</v>
      </c>
    </row>
    <row r="271" spans="1:51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67701.66</v>
      </c>
      <c r="AY277" s="17">
        <f>SUM(AY278:AY286)</f>
        <v>2514483.5</v>
      </c>
    </row>
    <row r="278" spans="1:51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5920.42</v>
      </c>
      <c r="AY278" s="20">
        <v>129391.79</v>
      </c>
    </row>
    <row r="279" spans="1:51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5106.3900000000003</v>
      </c>
      <c r="AY279" s="20">
        <v>22115.88</v>
      </c>
    </row>
    <row r="280" spans="1:51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1460</v>
      </c>
    </row>
    <row r="281" spans="1:51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26434.47</v>
      </c>
      <c r="AY281" s="20">
        <v>29997.360000000001</v>
      </c>
    </row>
    <row r="282" spans="1:51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21937.03</v>
      </c>
      <c r="AY283" s="20">
        <v>1698375.57</v>
      </c>
    </row>
    <row r="284" spans="1:51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8303.35</v>
      </c>
      <c r="AY285" s="20">
        <v>520168.23</v>
      </c>
    </row>
    <row r="286" spans="1:51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0</v>
      </c>
      <c r="AY286" s="20">
        <v>112974.67</v>
      </c>
    </row>
    <row r="287" spans="1:51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1481823.5</v>
      </c>
      <c r="AY287" s="15">
        <f>AY288+AY298+AY308+AY318+AY328+AY338+AY346+AY356+AY362</f>
        <v>20851918.220000003</v>
      </c>
    </row>
    <row r="288" spans="1:51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525758.27</v>
      </c>
      <c r="AY288" s="17">
        <v>7128050.1600000001</v>
      </c>
    </row>
    <row r="289" spans="1:51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477091</v>
      </c>
      <c r="AY289" s="20">
        <v>6442484.75</v>
      </c>
    </row>
    <row r="290" spans="1:51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1400</v>
      </c>
    </row>
    <row r="292" spans="1:51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44197.27</v>
      </c>
      <c r="AY292" s="20">
        <v>653628.6</v>
      </c>
    </row>
    <row r="293" spans="1:51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4220</v>
      </c>
      <c r="AY294" s="20">
        <v>16790.400000000001</v>
      </c>
    </row>
    <row r="295" spans="1:51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250</v>
      </c>
      <c r="AY295" s="20">
        <v>11960</v>
      </c>
    </row>
    <row r="296" spans="1:51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945.11</v>
      </c>
    </row>
    <row r="297" spans="1:51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134419.95000000001</v>
      </c>
      <c r="AY298" s="17">
        <f>SUM(AY299:AY307)</f>
        <v>3284724.9400000004</v>
      </c>
    </row>
    <row r="299" spans="1:51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1000</v>
      </c>
      <c r="AY300" s="20">
        <v>60350</v>
      </c>
    </row>
    <row r="301" spans="1:51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15589.92</v>
      </c>
      <c r="AY301" s="20">
        <v>264237.25</v>
      </c>
    </row>
    <row r="302" spans="1:51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0</v>
      </c>
    </row>
    <row r="304" spans="1:51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117250.03</v>
      </c>
      <c r="AY304" s="20">
        <v>20000</v>
      </c>
    </row>
    <row r="305" spans="1:51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580</v>
      </c>
      <c r="AY307" s="20">
        <v>190656.47</v>
      </c>
    </row>
    <row r="308" spans="1:51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212956.87</v>
      </c>
      <c r="AY308" s="17">
        <f>SUM(AY309:AY317)</f>
        <v>2781883.05</v>
      </c>
    </row>
    <row r="309" spans="1:51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143260</v>
      </c>
      <c r="AY309" s="20">
        <v>1625597.19</v>
      </c>
    </row>
    <row r="310" spans="1:51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80834</v>
      </c>
    </row>
    <row r="311" spans="1:51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26586.79</v>
      </c>
      <c r="AY311" s="20">
        <v>685198.57</v>
      </c>
    </row>
    <row r="312" spans="1:51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12880.65</v>
      </c>
    </row>
    <row r="313" spans="1:51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41360.080000000002</v>
      </c>
      <c r="AY314" s="20">
        <v>339978.64</v>
      </c>
    </row>
    <row r="315" spans="1:51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37394</v>
      </c>
    </row>
    <row r="316" spans="1:51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263825.89</v>
      </c>
      <c r="AY318" s="17">
        <f>SUM(AY319:AY327)</f>
        <v>656354.04</v>
      </c>
    </row>
    <row r="319" spans="1:51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6066.52</v>
      </c>
      <c r="AY319" s="20">
        <v>42898.18</v>
      </c>
    </row>
    <row r="320" spans="1:51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238004.28</v>
      </c>
    </row>
    <row r="323" spans="1:51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257759.37</v>
      </c>
      <c r="AY323" s="20">
        <v>332995.58</v>
      </c>
    </row>
    <row r="324" spans="1:51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42456</v>
      </c>
    </row>
    <row r="326" spans="1:51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98578.8</v>
      </c>
      <c r="AY328" s="17">
        <f>SUM(AY329:AY337)</f>
        <v>2121979.7400000002</v>
      </c>
    </row>
    <row r="329" spans="1:51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32790</v>
      </c>
      <c r="AY329" s="20">
        <v>613732.23</v>
      </c>
    </row>
    <row r="330" spans="1:51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7772</v>
      </c>
      <c r="AY330" s="20">
        <v>14222.8</v>
      </c>
    </row>
    <row r="331" spans="1:51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45046.080000000002</v>
      </c>
      <c r="AY333" s="20">
        <v>1132956.6100000001</v>
      </c>
    </row>
    <row r="334" spans="1:51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6367</v>
      </c>
      <c r="AY335" s="20">
        <v>261542.55</v>
      </c>
    </row>
    <row r="336" spans="1:51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0</v>
      </c>
    </row>
    <row r="337" spans="1:51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6603.72</v>
      </c>
      <c r="AY337" s="20">
        <v>87345.55</v>
      </c>
    </row>
    <row r="338" spans="1:51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0</v>
      </c>
      <c r="AY338" s="17">
        <f>SUM(AY339:AY345)</f>
        <v>641190</v>
      </c>
    </row>
    <row r="339" spans="1:51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0</v>
      </c>
      <c r="AY339" s="20">
        <v>641190</v>
      </c>
    </row>
    <row r="340" spans="1:51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58009.02</v>
      </c>
      <c r="AY346" s="17">
        <f>SUM(AY347:AY355)</f>
        <v>425826.38</v>
      </c>
    </row>
    <row r="347" spans="1:51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11979</v>
      </c>
      <c r="AY348" s="20">
        <v>108321</v>
      </c>
    </row>
    <row r="349" spans="1:51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44956.02</v>
      </c>
      <c r="AY351" s="20">
        <v>279056.38</v>
      </c>
    </row>
    <row r="352" spans="1:51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1074</v>
      </c>
      <c r="AY355" s="20">
        <v>21429</v>
      </c>
    </row>
    <row r="356" spans="1:51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29900</v>
      </c>
      <c r="AY356" s="17">
        <f>SUM(AY357:AY361)</f>
        <v>526796.87</v>
      </c>
    </row>
    <row r="357" spans="1:51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29900</v>
      </c>
      <c r="AY358" s="20">
        <v>523427.77</v>
      </c>
    </row>
    <row r="359" spans="1:51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3369.1</v>
      </c>
    </row>
    <row r="360" spans="1:51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158374.70000000001</v>
      </c>
      <c r="AY362" s="17">
        <f>SUM(AY363:AY371)</f>
        <v>3285113.04</v>
      </c>
    </row>
    <row r="363" spans="1:51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24620.61</v>
      </c>
      <c r="AY364" s="20">
        <v>1947933.35</v>
      </c>
    </row>
    <row r="365" spans="1:51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133754.09</v>
      </c>
      <c r="AY366" s="20">
        <v>1251237.33</v>
      </c>
    </row>
    <row r="367" spans="1:51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5148</v>
      </c>
    </row>
    <row r="369" spans="1:51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931186.94</v>
      </c>
      <c r="AY372" s="13">
        <f>AY373+AY385+AY391+AY403+AY416+AY423+AY433+AY436+AY447</f>
        <v>19604758.98</v>
      </c>
    </row>
    <row r="373" spans="1:51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439000</v>
      </c>
      <c r="AY385" s="15">
        <f>AY386+AY390</f>
        <v>4689657.96</v>
      </c>
    </row>
    <row r="386" spans="1:51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439000</v>
      </c>
      <c r="AY386" s="17">
        <f>SUM(AY387:AY389)</f>
        <v>4689657.96</v>
      </c>
    </row>
    <row r="387" spans="1:51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439000</v>
      </c>
      <c r="AY387" s="20">
        <v>4689657.96</v>
      </c>
    </row>
    <row r="388" spans="1:51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103118.72</v>
      </c>
      <c r="AY403" s="15">
        <f>AY404+AY406+AY408+AY414</f>
        <v>9386197.7400000002</v>
      </c>
    </row>
    <row r="404" spans="1:51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73116.399999999994</v>
      </c>
      <c r="AY404" s="17">
        <f>SUM(AY405)</f>
        <v>7689591.8499999996</v>
      </c>
    </row>
    <row r="405" spans="1:51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73116.399999999994</v>
      </c>
      <c r="AY405" s="20">
        <v>7689591.8499999996</v>
      </c>
    </row>
    <row r="406" spans="1:51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30002.32</v>
      </c>
      <c r="AY408" s="17">
        <f>SUM(AY409:AY413)</f>
        <v>1627237.92</v>
      </c>
    </row>
    <row r="409" spans="1:51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0</v>
      </c>
      <c r="AY409" s="20">
        <v>210077.86</v>
      </c>
    </row>
    <row r="410" spans="1:51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30002.32</v>
      </c>
      <c r="AY411" s="20">
        <v>1417160.06</v>
      </c>
    </row>
    <row r="412" spans="1:51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389068.22</v>
      </c>
      <c r="AY416" s="15">
        <f>AY417+AY419+AY421</f>
        <v>5528903.2800000003</v>
      </c>
    </row>
    <row r="417" spans="1:51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118426.74</v>
      </c>
      <c r="AY417" s="17">
        <f>SUM(AY418)</f>
        <v>2409431.16</v>
      </c>
    </row>
    <row r="418" spans="1:51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118426.74</v>
      </c>
      <c r="AY418" s="20">
        <v>2409431.16</v>
      </c>
    </row>
    <row r="419" spans="1:51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270641.48</v>
      </c>
      <c r="AY419" s="17">
        <f>SUM(AY420)</f>
        <v>3119472.12</v>
      </c>
    </row>
    <row r="420" spans="1:51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270641.48</v>
      </c>
      <c r="AY420" s="20">
        <v>3119472.12</v>
      </c>
    </row>
    <row r="421" spans="1:51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99977.44</v>
      </c>
      <c r="AY477" s="13">
        <f>AY478+AY489+AY494+AY499+AY502</f>
        <v>235082.73</v>
      </c>
    </row>
    <row r="478" spans="1:51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99977.44</v>
      </c>
      <c r="AY478" s="15">
        <f>AY479+AY483</f>
        <v>235082.73</v>
      </c>
    </row>
    <row r="479" spans="1:51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99977.44</v>
      </c>
      <c r="AY479" s="17">
        <f>SUM(AY480:AY482)</f>
        <v>235082.73</v>
      </c>
    </row>
    <row r="480" spans="1:51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99977.44</v>
      </c>
      <c r="AY480" s="20">
        <v>235082.73</v>
      </c>
    </row>
    <row r="481" spans="1:51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>
      <c r="A543" s="29"/>
      <c r="B543" s="51" t="s">
        <v>1056</v>
      </c>
      <c r="C543" s="51"/>
      <c r="D543" s="51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51"/>
      <c r="P543" s="51"/>
      <c r="Q543" s="51"/>
      <c r="R543" s="51"/>
      <c r="S543" s="51"/>
      <c r="T543" s="51"/>
      <c r="U543" s="51"/>
      <c r="V543" s="51"/>
      <c r="W543" s="51"/>
      <c r="X543" s="51"/>
      <c r="Y543" s="51"/>
      <c r="Z543" s="51"/>
      <c r="AA543" s="51"/>
      <c r="AB543" s="51"/>
      <c r="AC543" s="51"/>
      <c r="AD543" s="51"/>
      <c r="AE543" s="51"/>
      <c r="AF543" s="51"/>
      <c r="AG543" s="51"/>
      <c r="AH543" s="51"/>
      <c r="AI543" s="51"/>
      <c r="AJ543" s="51"/>
      <c r="AK543" s="51"/>
      <c r="AL543" s="51"/>
      <c r="AM543" s="51"/>
      <c r="AN543" s="51"/>
      <c r="AO543" s="51"/>
      <c r="AP543" s="51"/>
      <c r="AQ543" s="51"/>
      <c r="AR543" s="51"/>
      <c r="AS543" s="51"/>
      <c r="AT543" s="51"/>
      <c r="AU543" s="51"/>
      <c r="AV543" s="51"/>
      <c r="AW543" s="51"/>
      <c r="AX543" s="30">
        <f>AX186+AX372+AX453+AX477+AX507+AX540</f>
        <v>9873632.5799999982</v>
      </c>
      <c r="AY543" s="30">
        <f>AY186+AY372+AY453+AY477+AY507+AY540</f>
        <v>148162996.11999997</v>
      </c>
    </row>
    <row r="544" spans="1:51" ht="16.5" customHeight="1" thickBot="1">
      <c r="B544" s="52" t="s">
        <v>1057</v>
      </c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  <c r="AA544" s="52"/>
      <c r="AB544" s="52"/>
      <c r="AC544" s="52"/>
      <c r="AD544" s="52"/>
      <c r="AE544" s="52"/>
      <c r="AF544" s="52"/>
      <c r="AG544" s="52"/>
      <c r="AH544" s="52"/>
      <c r="AI544" s="52"/>
      <c r="AJ544" s="52"/>
      <c r="AK544" s="52"/>
      <c r="AL544" s="52"/>
      <c r="AM544" s="52"/>
      <c r="AN544" s="52"/>
      <c r="AO544" s="52"/>
      <c r="AP544" s="52"/>
      <c r="AQ544" s="52"/>
      <c r="AR544" s="52"/>
      <c r="AS544" s="52"/>
      <c r="AT544" s="52"/>
      <c r="AU544" s="52"/>
      <c r="AV544" s="52"/>
      <c r="AW544" s="52"/>
      <c r="AX544" s="31">
        <f>AX184-AX543</f>
        <v>5563900.5000000019</v>
      </c>
      <c r="AY544" s="31">
        <f>AY184-AY543</f>
        <v>16216529.280000031</v>
      </c>
    </row>
    <row r="545" spans="2:51" ht="15.75" thickTop="1"/>
    <row r="546" spans="2:51" ht="18.75">
      <c r="B546" s="34" t="s">
        <v>1058</v>
      </c>
    </row>
    <row r="547" spans="2:51">
      <c r="B547" s="1"/>
    </row>
    <row r="548" spans="2:51">
      <c r="B548" s="40"/>
      <c r="AG548" s="49" t="s">
        <v>1066</v>
      </c>
      <c r="AH548" s="49"/>
      <c r="AI548" s="49"/>
      <c r="AJ548" s="49"/>
      <c r="AK548" s="49"/>
      <c r="AL548" s="49"/>
      <c r="AM548" s="49"/>
      <c r="AN548" s="49"/>
      <c r="AO548" s="49"/>
      <c r="AP548" s="49"/>
      <c r="AQ548" s="49"/>
      <c r="AR548" s="49"/>
      <c r="AS548" s="49"/>
      <c r="AT548" s="49"/>
      <c r="AU548" s="49"/>
    </row>
    <row r="549" spans="2:51" ht="8.25" customHeight="1">
      <c r="AG549" s="49"/>
      <c r="AH549" s="49"/>
      <c r="AI549" s="49"/>
      <c r="AJ549" s="49"/>
      <c r="AK549" s="49"/>
      <c r="AL549" s="49"/>
      <c r="AM549" s="49"/>
      <c r="AN549" s="49"/>
      <c r="AO549" s="49"/>
      <c r="AP549" s="49"/>
      <c r="AQ549" s="49"/>
      <c r="AR549" s="49"/>
      <c r="AS549" s="49"/>
      <c r="AT549" s="49"/>
      <c r="AU549" s="49"/>
    </row>
    <row r="550" spans="2:51">
      <c r="AG550" s="49"/>
      <c r="AH550" s="49"/>
      <c r="AI550" s="49"/>
      <c r="AJ550" s="49"/>
      <c r="AK550" s="49"/>
      <c r="AL550" s="49"/>
      <c r="AM550" s="49"/>
      <c r="AN550" s="49"/>
      <c r="AO550" s="49"/>
      <c r="AP550" s="49"/>
      <c r="AQ550" s="49"/>
      <c r="AR550" s="49"/>
      <c r="AS550" s="49"/>
      <c r="AT550" s="49"/>
      <c r="AU550" s="49"/>
    </row>
    <row r="551" spans="2:51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  <c r="AA551" s="53"/>
      <c r="AB551" s="53"/>
      <c r="AC551" s="53"/>
      <c r="AD551" s="53"/>
      <c r="AE551" s="53"/>
      <c r="AF551" s="53"/>
      <c r="AG551" s="49"/>
      <c r="AH551" s="49"/>
      <c r="AI551" s="49"/>
      <c r="AJ551" s="49"/>
      <c r="AK551" s="49"/>
      <c r="AL551" s="49"/>
      <c r="AM551" s="49"/>
      <c r="AN551" s="49"/>
      <c r="AO551" s="49"/>
      <c r="AP551" s="49"/>
      <c r="AQ551" s="49"/>
      <c r="AR551" s="49"/>
      <c r="AS551" s="49"/>
      <c r="AT551" s="49"/>
      <c r="AU551" s="49"/>
      <c r="AV551" s="53" t="s">
        <v>1059</v>
      </c>
      <c r="AW551" s="53"/>
      <c r="AX551" s="53"/>
      <c r="AY551" s="53"/>
    </row>
    <row r="552" spans="2:51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4" t="s">
        <v>1062</v>
      </c>
      <c r="Q552" s="54"/>
      <c r="R552" s="54"/>
      <c r="S552" s="54"/>
      <c r="T552" s="54"/>
      <c r="U552" s="54"/>
      <c r="V552" s="54"/>
      <c r="W552" s="54"/>
      <c r="X552" s="54"/>
      <c r="Y552" s="54"/>
      <c r="Z552" s="54"/>
      <c r="AA552" s="54"/>
      <c r="AB552" s="54"/>
      <c r="AC552" s="54"/>
      <c r="AD552" s="54"/>
      <c r="AE552" s="54"/>
      <c r="AF552" s="54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4" t="s">
        <v>1063</v>
      </c>
      <c r="AW552" s="54"/>
      <c r="AX552" s="54"/>
      <c r="AY552" s="54"/>
    </row>
    <row r="553" spans="2:51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5"/>
      <c r="Q553" s="55"/>
      <c r="R553" s="55"/>
      <c r="S553" s="55"/>
      <c r="T553" s="55"/>
      <c r="U553" s="55"/>
      <c r="V553" s="55"/>
      <c r="W553" s="55"/>
      <c r="X553" s="55"/>
      <c r="Y553" s="55"/>
      <c r="Z553" s="55"/>
      <c r="AA553" s="55"/>
      <c r="AB553" s="55"/>
      <c r="AC553" s="55"/>
      <c r="AD553" s="55"/>
      <c r="AE553" s="55"/>
      <c r="AF553" s="55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5"/>
      <c r="AW553" s="55"/>
      <c r="AX553" s="55"/>
      <c r="AY553" s="55"/>
    </row>
    <row r="554" spans="2:51" ht="15.75" customHeight="1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7" t="s">
        <v>1064</v>
      </c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  <c r="AC554" s="47"/>
      <c r="AD554" s="47"/>
      <c r="AE554" s="47"/>
      <c r="AF554" s="47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8" t="s">
        <v>1065</v>
      </c>
      <c r="AW554" s="48"/>
      <c r="AX554" s="48"/>
      <c r="AY554" s="48"/>
    </row>
    <row r="555" spans="2:51" ht="15" customHeight="1">
      <c r="D555" s="39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  <c r="AC555" s="47"/>
      <c r="AD555" s="47"/>
      <c r="AE555" s="47"/>
      <c r="AF555" s="47"/>
      <c r="AS555" s="39"/>
      <c r="AV555" s="48"/>
      <c r="AW555" s="48"/>
      <c r="AX555" s="48"/>
      <c r="AY555" s="48"/>
    </row>
    <row r="556" spans="2:51"/>
    <row r="561"/>
    <row r="562"/>
    <row r="563"/>
    <row r="564"/>
  </sheetData>
  <sheetProtection algorithmName="SHA-512" hashValue="j03Bd17+KgQTbYVqylWRKp0Vih8oCp3juJ4gctHcmFC4bB04C2nj7R/IjUXkFjc3SDzsposMU4YCfPY0g14SSw==" saltValue="7ea5x8Mx2d6m46TBsJDhLw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Andrea González</cp:lastModifiedBy>
  <dcterms:created xsi:type="dcterms:W3CDTF">2021-12-07T19:32:18Z</dcterms:created>
  <dcterms:modified xsi:type="dcterms:W3CDTF">2023-02-27T16:49:53Z</dcterms:modified>
</cp:coreProperties>
</file>